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НОСТЬ РСТ и прочая\Форма 46\2024\"/>
    </mc:Choice>
  </mc:AlternateContent>
  <bookViews>
    <workbookView xWindow="0" yWindow="0" windowWidth="23040" windowHeight="8490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REESTR_MO!$A$2:$D$464</definedName>
    <definedName name="LIST_OKOPF_DATA">LIST_OKOPF!$B$3:$B$98</definedName>
    <definedName name="LIST_OKOPF_HEADER">LIST_OKOPF!$A$1:$B$1</definedName>
    <definedName name="LIST_ORG_EE_DATA">REESTR_ORG!$DR$3:$EI$99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REESTR_MO!$B$2:$B$20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">REESTR_MO!$B$21:$B$32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">REESTR_MO!$B$33:$B$38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">REESTR_MO!$B$39:$B$51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">REESTR_MO!$B$52:$B$59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RPT_STATISTICS!$A$2:$C$11</definedName>
    <definedName name="RST_ORG_ID">Титульный!$H$16</definedName>
    <definedName name="SECTION_EE_ISSUE_ENR_INCOME_ADJACENT_NET_ADD_HL">'Отпуск ЭЭ сет организациями'!$E$29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организациями'!$E$45</definedName>
    <definedName name="SECTION_EE_ISSUE_ENR_OUTCOME_ADJACENT_NET_START_ROW">'Отпуск ЭЭ сет организациями'!$E$43</definedName>
    <definedName name="SECTION_EE_ISSUE_IMPORT_TAG_AREA">'Отпуск ЭЭ сет организациями'!$H$3:$T$3</definedName>
    <definedName name="SECTION_EE_ISSUE_NUMERIC_AREA">'Отпуск ЭЭ сет организациями'!$H$14:$L$154</definedName>
    <definedName name="SECTION_EE_ISSUE_PWR_INCOME_ADJACENT_NET_ADD_HL">'Отпуск ЭЭ сет организациями'!$E$70</definedName>
    <definedName name="SECTION_EE_ISSUE_PWR_INCOME_ADJACENT_NET_START_ROW">'Отпуск ЭЭ сет организациями'!$E$65</definedName>
    <definedName name="SECTION_EE_ISSUE_PWR_INCOME_GEN_ADD_HL">'Отпуск ЭЭ сет организациями'!$E$60</definedName>
    <definedName name="SECTION_EE_ISSUE_PWR_INCOME_GEN_START_ROW">'Отпуск ЭЭ сет организациями'!$E$59</definedName>
    <definedName name="SECTION_EE_ISSUE_PWR_INCOME_NON_NET_ADD_HL">'Отпуск ЭЭ сет организациями'!$E$63</definedName>
    <definedName name="SECTION_EE_ISSUE_PWR_INCOME_NON_NET_START_ROW">'Отпуск ЭЭ сет организациями'!$E$62</definedName>
    <definedName name="SECTION_EE_ISSUE_PWR_OUTCOME_ADJACENT_NET_ADD_HL">'Отпуск ЭЭ сет организациями'!$E$86</definedName>
    <definedName name="SECTION_EE_ISSUE_PWR_OUTCOME_ADJACENT_NET_START_ROW">'Отпуск ЭЭ сет организациями'!$E$84</definedName>
    <definedName name="SECTION_EE_ISSUE_ROW_CODE_AREA">'Отпуск ЭЭ сет организациями'!$G$14:$G$154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2" i="4"/>
  <c r="G10" i="4" s="1"/>
  <c r="K154" i="3"/>
  <c r="K152" i="3" s="1"/>
  <c r="K150" i="3" s="1"/>
  <c r="H154" i="3"/>
  <c r="K153" i="3"/>
  <c r="H153" i="3" s="1"/>
  <c r="L152" i="3"/>
  <c r="J152" i="3"/>
  <c r="J150" i="3" s="1"/>
  <c r="I152" i="3"/>
  <c r="I150" i="3" s="1"/>
  <c r="H151" i="3"/>
  <c r="L150" i="3"/>
  <c r="H149" i="3"/>
  <c r="H148" i="3"/>
  <c r="H147" i="3"/>
  <c r="L146" i="3"/>
  <c r="K146" i="3"/>
  <c r="J146" i="3"/>
  <c r="I146" i="3"/>
  <c r="H146" i="3"/>
  <c r="H145" i="3"/>
  <c r="H144" i="3"/>
  <c r="L143" i="3"/>
  <c r="H143" i="3" s="1"/>
  <c r="K143" i="3"/>
  <c r="J143" i="3"/>
  <c r="I143" i="3"/>
  <c r="H142" i="3"/>
  <c r="L141" i="3"/>
  <c r="L140" i="3" s="1"/>
  <c r="K141" i="3"/>
  <c r="K140" i="3" s="1"/>
  <c r="J141" i="3"/>
  <c r="J140" i="3" s="1"/>
  <c r="I141" i="3"/>
  <c r="H141" i="3" s="1"/>
  <c r="I140" i="3"/>
  <c r="H139" i="3"/>
  <c r="H138" i="3"/>
  <c r="H137" i="3"/>
  <c r="L136" i="3"/>
  <c r="K136" i="3"/>
  <c r="K134" i="3" s="1"/>
  <c r="J136" i="3"/>
  <c r="J134" i="3" s="1"/>
  <c r="I136" i="3"/>
  <c r="I134" i="3" s="1"/>
  <c r="H135" i="3"/>
  <c r="L134" i="3"/>
  <c r="H132" i="3"/>
  <c r="H131" i="3"/>
  <c r="L130" i="3"/>
  <c r="H130" i="3" s="1"/>
  <c r="K130" i="3"/>
  <c r="J130" i="3"/>
  <c r="I130" i="3"/>
  <c r="H129" i="3"/>
  <c r="L128" i="3"/>
  <c r="K128" i="3"/>
  <c r="J128" i="3"/>
  <c r="I128" i="3"/>
  <c r="H128" i="3" s="1"/>
  <c r="H127" i="3"/>
  <c r="H126" i="3"/>
  <c r="H125" i="3"/>
  <c r="L124" i="3"/>
  <c r="K124" i="3"/>
  <c r="J124" i="3"/>
  <c r="I124" i="3"/>
  <c r="H124" i="3" s="1"/>
  <c r="H123" i="3"/>
  <c r="H122" i="3"/>
  <c r="H121" i="3"/>
  <c r="H120" i="3"/>
  <c r="H119" i="3"/>
  <c r="H118" i="3"/>
  <c r="L117" i="3"/>
  <c r="K117" i="3"/>
  <c r="J117" i="3"/>
  <c r="I117" i="3"/>
  <c r="H117" i="3"/>
  <c r="H116" i="3"/>
  <c r="H115" i="3"/>
  <c r="L114" i="3"/>
  <c r="H114" i="3" s="1"/>
  <c r="K114" i="3"/>
  <c r="J114" i="3"/>
  <c r="I114" i="3"/>
  <c r="H113" i="3"/>
  <c r="H112" i="3"/>
  <c r="L111" i="3"/>
  <c r="L110" i="3" s="1"/>
  <c r="L108" i="3" s="1"/>
  <c r="L107" i="3" s="1"/>
  <c r="K111" i="3"/>
  <c r="K110" i="3" s="1"/>
  <c r="K108" i="3" s="1"/>
  <c r="K107" i="3" s="1"/>
  <c r="J111" i="3"/>
  <c r="H111" i="3" s="1"/>
  <c r="I111" i="3"/>
  <c r="J110" i="3"/>
  <c r="J108" i="3" s="1"/>
  <c r="I110" i="3"/>
  <c r="H109" i="3"/>
  <c r="I108" i="3"/>
  <c r="I107" i="3" s="1"/>
  <c r="H106" i="3"/>
  <c r="H105" i="3"/>
  <c r="H104" i="3"/>
  <c r="L103" i="3"/>
  <c r="K103" i="3"/>
  <c r="J103" i="3"/>
  <c r="H103" i="3" s="1"/>
  <c r="I103" i="3"/>
  <c r="H102" i="3"/>
  <c r="L101" i="3"/>
  <c r="K101" i="3"/>
  <c r="J101" i="3"/>
  <c r="I101" i="3"/>
  <c r="H101" i="3" s="1"/>
  <c r="H99" i="3"/>
  <c r="H98" i="3"/>
  <c r="H97" i="3"/>
  <c r="L94" i="3"/>
  <c r="K94" i="3"/>
  <c r="J94" i="3"/>
  <c r="I94" i="3"/>
  <c r="H94" i="3"/>
  <c r="H93" i="3"/>
  <c r="H92" i="3"/>
  <c r="H91" i="3"/>
  <c r="H90" i="3"/>
  <c r="H89" i="3"/>
  <c r="H88" i="3"/>
  <c r="H87" i="3"/>
  <c r="H85" i="3"/>
  <c r="D85" i="3"/>
  <c r="L83" i="3"/>
  <c r="L77" i="3" s="1"/>
  <c r="K83" i="3"/>
  <c r="K77" i="3" s="1"/>
  <c r="H77" i="3" s="1"/>
  <c r="J83" i="3"/>
  <c r="I83" i="3"/>
  <c r="H82" i="3"/>
  <c r="H81" i="3"/>
  <c r="H80" i="3"/>
  <c r="H79" i="3"/>
  <c r="H78" i="3"/>
  <c r="J77" i="3"/>
  <c r="I77" i="3"/>
  <c r="H76" i="3"/>
  <c r="H75" i="3"/>
  <c r="H74" i="3"/>
  <c r="H73" i="3"/>
  <c r="H72" i="3"/>
  <c r="L71" i="3"/>
  <c r="K71" i="3"/>
  <c r="J71" i="3"/>
  <c r="H71" i="3" s="1"/>
  <c r="I71" i="3"/>
  <c r="H69" i="3"/>
  <c r="D69" i="3"/>
  <c r="H68" i="3"/>
  <c r="D68" i="3"/>
  <c r="H67" i="3"/>
  <c r="D67" i="3"/>
  <c r="H66" i="3"/>
  <c r="D66" i="3"/>
  <c r="L64" i="3"/>
  <c r="K64" i="3"/>
  <c r="J64" i="3"/>
  <c r="I64" i="3"/>
  <c r="H64" i="3"/>
  <c r="L61" i="3"/>
  <c r="L56" i="3" s="1"/>
  <c r="L95" i="3" s="1"/>
  <c r="K61" i="3"/>
  <c r="J61" i="3"/>
  <c r="I61" i="3"/>
  <c r="H61" i="3" s="1"/>
  <c r="L58" i="3"/>
  <c r="K58" i="3"/>
  <c r="K56" i="3" s="1"/>
  <c r="J58" i="3"/>
  <c r="J56" i="3" s="1"/>
  <c r="J95" i="3" s="1"/>
  <c r="I58" i="3"/>
  <c r="I56" i="3" s="1"/>
  <c r="H57" i="3"/>
  <c r="L53" i="3"/>
  <c r="K53" i="3"/>
  <c r="J53" i="3"/>
  <c r="I53" i="3"/>
  <c r="H53" i="3" s="1"/>
  <c r="H52" i="3"/>
  <c r="H51" i="3"/>
  <c r="H50" i="3"/>
  <c r="H49" i="3"/>
  <c r="H48" i="3"/>
  <c r="H47" i="3"/>
  <c r="H46" i="3"/>
  <c r="H44" i="3"/>
  <c r="D44" i="3"/>
  <c r="L42" i="3"/>
  <c r="L36" i="3" s="1"/>
  <c r="K42" i="3"/>
  <c r="J42" i="3"/>
  <c r="I42" i="3"/>
  <c r="H42" i="3"/>
  <c r="H41" i="3"/>
  <c r="H40" i="3"/>
  <c r="H39" i="3"/>
  <c r="H38" i="3"/>
  <c r="H37" i="3"/>
  <c r="K36" i="3"/>
  <c r="J36" i="3"/>
  <c r="I36" i="3"/>
  <c r="H35" i="3"/>
  <c r="H34" i="3"/>
  <c r="H33" i="3"/>
  <c r="H32" i="3"/>
  <c r="H31" i="3"/>
  <c r="L30" i="3"/>
  <c r="K30" i="3"/>
  <c r="J30" i="3"/>
  <c r="I30" i="3"/>
  <c r="H30" i="3" s="1"/>
  <c r="H28" i="3"/>
  <c r="D28" i="3"/>
  <c r="H27" i="3"/>
  <c r="D27" i="3"/>
  <c r="H26" i="3"/>
  <c r="D26" i="3"/>
  <c r="H25" i="3"/>
  <c r="D25" i="3"/>
  <c r="L23" i="3"/>
  <c r="K23" i="3"/>
  <c r="J23" i="3"/>
  <c r="I23" i="3"/>
  <c r="H23" i="3"/>
  <c r="L20" i="3"/>
  <c r="K20" i="3"/>
  <c r="J20" i="3"/>
  <c r="H20" i="3" s="1"/>
  <c r="I20" i="3"/>
  <c r="L17" i="3"/>
  <c r="L15" i="3" s="1"/>
  <c r="K17" i="3"/>
  <c r="K15" i="3" s="1"/>
  <c r="K54" i="3" s="1"/>
  <c r="J17" i="3"/>
  <c r="J15" i="3" s="1"/>
  <c r="I17" i="3"/>
  <c r="H16" i="3"/>
  <c r="I15" i="3"/>
  <c r="I54" i="3" s="1"/>
  <c r="D9" i="3"/>
  <c r="H85" i="2"/>
  <c r="H80" i="2"/>
  <c r="P29" i="2"/>
  <c r="E8" i="2"/>
  <c r="H15" i="3" l="1"/>
  <c r="J54" i="3"/>
  <c r="H56" i="3"/>
  <c r="I95" i="3"/>
  <c r="L54" i="3"/>
  <c r="H54" i="3" s="1"/>
  <c r="H150" i="3"/>
  <c r="H140" i="3"/>
  <c r="K95" i="3"/>
  <c r="H36" i="3"/>
  <c r="H134" i="3"/>
  <c r="H108" i="3"/>
  <c r="J107" i="3"/>
  <c r="H107" i="3"/>
  <c r="G13" i="4"/>
  <c r="G14" i="4"/>
  <c r="H17" i="3"/>
  <c r="H110" i="3"/>
  <c r="H58" i="3"/>
  <c r="H136" i="3"/>
  <c r="H152" i="3"/>
  <c r="G5" i="4"/>
  <c r="H83" i="3"/>
  <c r="G9" i="4"/>
  <c r="G6" i="4"/>
  <c r="H95" i="3" l="1"/>
</calcChain>
</file>

<file path=xl/sharedStrings.xml><?xml version="1.0" encoding="utf-8"?>
<sst xmlns="http://schemas.openxmlformats.org/spreadsheetml/2006/main" count="4366" uniqueCount="2191">
  <si>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</si>
  <si>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</si>
  <si>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</si>
  <si>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</si>
  <si>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</si>
  <si>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</si>
  <si>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</si>
  <si>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</si>
  <si>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</si>
  <si>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</si>
  <si>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</si>
  <si>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</si>
  <si>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</si>
  <si>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</si>
  <si>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</si>
  <si>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</si>
  <si>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</si>
  <si>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</si>
  <si>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</si>
  <si>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</si>
  <si>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</si>
  <si>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</si>
  <si>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</si>
  <si>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</si>
  <si>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</si>
  <si>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</si>
  <si>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</si>
  <si>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</si>
  <si>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</si>
  <si>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Ноябрь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</si>
  <si>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</si>
  <si>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</si>
  <si>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</si>
  <si>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</si>
  <si>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«СК «Тесла»</t>
  </si>
  <si>
    <t>org</t>
  </si>
  <si>
    <t>ИНН</t>
  </si>
  <si>
    <t>6163221409</t>
  </si>
  <si>
    <t>inn</t>
  </si>
  <si>
    <t>КПП</t>
  </si>
  <si>
    <t>616601001</t>
  </si>
  <si>
    <t>kpp</t>
  </si>
  <si>
    <t>ОГРН</t>
  </si>
  <si>
    <t>1206100039034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</si>
  <si>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</si>
  <si>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</si>
  <si>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</si>
  <si>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</si>
  <si>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</si>
  <si>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</si>
  <si>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</si>
  <si>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</si>
  <si>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</si>
  <si>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</si>
  <si>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</si>
  <si>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</si>
  <si>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</si>
  <si>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69180518</t>
  </si>
  <si>
    <t>ОКПО - Общероссийский Классификатор Предприятий и Организаций</t>
  </si>
  <si>
    <t>okpo</t>
  </si>
  <si>
    <t>ОКАТО</t>
  </si>
  <si>
    <t>60401368000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</si>
  <si>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</si>
  <si>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</si>
  <si>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</si>
  <si>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Ростов-на-Дону</t>
  </si>
  <si>
    <t>mr</t>
  </si>
  <si>
    <t>Муниципальное образование</t>
  </si>
  <si>
    <t>mo</t>
  </si>
  <si>
    <t>ОКТМО</t>
  </si>
  <si>
    <t>60701000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</si>
  <si>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</si>
  <si>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</si>
  <si>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</si>
  <si>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</si>
  <si>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</si>
  <si>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</si>
  <si>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</si>
  <si>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</si>
  <si>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</si>
  <si>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</si>
  <si>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</si>
  <si>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</si>
  <si>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344029, г. Ростов-на-Дону, ул. Металлургическая, 117/62 оф. 401</t>
  </si>
  <si>
    <t>addressLegal</t>
  </si>
  <si>
    <t>Почтовый</t>
  </si>
  <si>
    <t>addressPost</t>
  </si>
  <si>
    <t>Руководитель</t>
  </si>
  <si>
    <t>ФИО</t>
  </si>
  <si>
    <t>Пасышников Андрей Александрович</t>
  </si>
  <si>
    <t>nameCEO</t>
  </si>
  <si>
    <t>Контактный телефон</t>
  </si>
  <si>
    <t>8 (863) 307-53-53</t>
  </si>
  <si>
    <t>phoneCEO</t>
  </si>
  <si>
    <t>Главный бухгалтер</t>
  </si>
  <si>
    <t>nameAccountant</t>
  </si>
  <si>
    <t>phoneAccountant</t>
  </si>
  <si>
    <t>Должностное лицо, ответственное за составление формы</t>
  </si>
  <si>
    <t>Крадинов Алексадр Сергеевич</t>
  </si>
  <si>
    <t>nameReporting</t>
  </si>
  <si>
    <t>Должность</t>
  </si>
  <si>
    <t xml:space="preserve">Заместитель директора по реализации услуг </t>
  </si>
  <si>
    <t>positionReporting</t>
  </si>
  <si>
    <t>phoneReporting</t>
  </si>
  <si>
    <t>e-mail</t>
  </si>
  <si>
    <t xml:space="preserve">sk.tesla@bk.ru </t>
  </si>
  <si>
    <t>emailReporting</t>
  </si>
  <si>
    <t>Дата последнего обновления реестра организаций: 25.12.2024, 11:03:02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</si>
  <si>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</si>
  <si>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</si>
  <si>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</si>
  <si>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</si>
  <si>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</si>
  <si>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21.02.2024 20:09:41</t>
  </si>
  <si>
    <t>Статус отчёта</t>
  </si>
  <si>
    <t>Принят</t>
  </si>
  <si>
    <t>Февраль</t>
  </si>
  <si>
    <t>20.03.2024 14:17:10</t>
  </si>
  <si>
    <t>Март</t>
  </si>
  <si>
    <t>25.04.2024 19:54:46</t>
  </si>
  <si>
    <t>Апрель</t>
  </si>
  <si>
    <t>22.05.2024 15:24:14</t>
  </si>
  <si>
    <t>Май</t>
  </si>
  <si>
    <t>19.06.2024 10:56:15</t>
  </si>
  <si>
    <t>Июнь</t>
  </si>
  <si>
    <t>16.07.2024 14:01:39</t>
  </si>
  <si>
    <t>Июль</t>
  </si>
  <si>
    <t>22.08.2024 08:50:56</t>
  </si>
  <si>
    <t>Август</t>
  </si>
  <si>
    <t>25.09.2024 17:48:53</t>
  </si>
  <si>
    <t>Сентябрь</t>
  </si>
  <si>
    <t>25.10.2024 13:10:47</t>
  </si>
  <si>
    <t>Октябрь</t>
  </si>
  <si>
    <t>25.11.2024 13:18:21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</si>
  <si>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</si>
  <si>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</si>
  <si>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</si>
  <si>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</si>
  <si>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</si>
  <si>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</si>
  <si>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</si>
  <si>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</si>
  <si>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</si>
  <si>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</si>
  <si>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</si>
  <si>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</si>
  <si>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</si>
  <si>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</si>
  <si>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</si>
  <si>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</si>
  <si>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</si>
  <si>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</si>
  <si>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</si>
  <si>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</si>
  <si>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</si>
  <si>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</si>
  <si>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</si>
  <si>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</si>
  <si>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</si>
  <si>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</si>
  <si>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</si>
  <si>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</si>
  <si>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</si>
  <si>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</si>
  <si>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</si>
  <si>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</si>
  <si>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</si>
  <si>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</si>
  <si>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</si>
  <si>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</si>
  <si>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</si>
  <si>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</si>
  <si>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</si>
  <si>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</si>
  <si>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</si>
  <si>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</si>
  <si>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</si>
  <si>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</si>
  <si>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</si>
  <si>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</si>
  <si>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</si>
  <si>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</si>
  <si>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</si>
  <si>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</si>
  <si>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</si>
  <si>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</si>
  <si>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МКП «Ростгорсвет»</t>
  </si>
  <si>
    <t>2</t>
  </si>
  <si>
    <t>1066164020405</t>
  </si>
  <si>
    <t>6164246452</t>
  </si>
  <si>
    <t>616401001</t>
  </si>
  <si>
    <t>ООО «Спец-энерго»</t>
  </si>
  <si>
    <t>3</t>
  </si>
  <si>
    <t>1166196076980</t>
  </si>
  <si>
    <t>6167133640</t>
  </si>
  <si>
    <t>616701001</t>
  </si>
  <si>
    <t>АО «Донэнерго»</t>
  </si>
  <si>
    <t>4</t>
  </si>
  <si>
    <t>1076163010890</t>
  </si>
  <si>
    <t>6163089292</t>
  </si>
  <si>
    <t>616301001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</si>
  <si>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</si>
  <si>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</si>
  <si>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</si>
  <si>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</si>
  <si>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</si>
  <si>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</si>
  <si>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</si>
  <si>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</si>
  <si>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</si>
  <si>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</si>
  <si>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</si>
  <si>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</si>
  <si>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</si>
  <si>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</si>
  <si>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</si>
  <si>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</si>
  <si>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</si>
  <si>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</si>
  <si>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</si>
  <si>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</si>
  <si>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</si>
  <si>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</si>
  <si>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</si>
  <si>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</si>
  <si>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</si>
  <si>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</si>
  <si>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</si>
  <si>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</si>
  <si>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</si>
  <si>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</si>
  <si>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</si>
  <si>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</si>
  <si>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</si>
  <si>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</si>
  <si>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</si>
  <si>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</si>
  <si>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</si>
  <si>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</si>
  <si>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</si>
  <si>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</si>
  <si>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</si>
  <si>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</si>
  <si>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</si>
  <si>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</si>
  <si>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</si>
  <si>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</si>
  <si>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</si>
  <si>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</si>
  <si>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</si>
  <si>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</si>
  <si>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</si>
  <si>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</si>
  <si>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</si>
  <si>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</si>
  <si>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</si>
  <si>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</si>
  <si>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</si>
  <si>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</si>
  <si>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</si>
  <si>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</si>
  <si>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</si>
  <si>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</si>
  <si>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</si>
  <si>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</si>
  <si>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</si>
  <si>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</si>
  <si>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</si>
  <si>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</si>
  <si>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</si>
  <si>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</si>
  <si>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</si>
  <si>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</si>
  <si>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</si>
  <si>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</si>
  <si>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</si>
  <si>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</si>
  <si>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</si>
  <si>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</si>
  <si>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</si>
  <si>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</si>
  <si>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</si>
  <si>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</si>
  <si>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</si>
  <si>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</si>
  <si>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</si>
  <si>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</si>
  <si>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</si>
  <si>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</si>
  <si>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</si>
  <si>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</si>
  <si>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</si>
  <si>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</si>
  <si>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</si>
  <si>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</si>
  <si>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</si>
  <si>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</si>
  <si>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</si>
  <si>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</si>
  <si>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</si>
  <si>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</si>
  <si>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</si>
  <si>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</si>
  <si>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</si>
  <si>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</si>
  <si>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</si>
  <si>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</si>
  <si>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</si>
  <si>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</si>
  <si>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</si>
  <si>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</si>
  <si>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</si>
  <si>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</si>
  <si>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</si>
  <si>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</si>
  <si>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</si>
  <si>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</si>
  <si>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</si>
  <si>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</si>
  <si>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</si>
  <si>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</si>
  <si>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</si>
  <si>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</si>
  <si>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</si>
  <si>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</si>
  <si>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</si>
  <si>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</si>
  <si>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</si>
  <si>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</si>
  <si>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</si>
  <si>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</si>
  <si>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</si>
  <si>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</si>
  <si>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</si>
  <si>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</si>
  <si>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</si>
  <si>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</si>
  <si>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</si>
  <si>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</si>
  <si>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</si>
  <si>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</si>
  <si>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</si>
  <si>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</si>
  <si>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</si>
  <si>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</si>
  <si>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</si>
  <si>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</si>
  <si>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</si>
  <si>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</si>
  <si>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</si>
  <si>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</si>
  <si>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</si>
  <si>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</si>
  <si>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</si>
  <si>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</si>
  <si>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</si>
  <si>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</si>
  <si>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</si>
  <si>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</si>
  <si>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</si>
  <si>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</si>
  <si>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</si>
  <si>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</si>
  <si>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</si>
  <si>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</si>
  <si>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</si>
  <si>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</si>
  <si>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</si>
  <si>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</si>
  <si>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</si>
  <si>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</si>
  <si>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</si>
  <si>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</si>
  <si>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</si>
  <si>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</si>
  <si>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</si>
  <si>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</si>
  <si>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</si>
  <si>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</si>
  <si>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</si>
  <si>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</si>
  <si>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</si>
  <si>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</si>
  <si>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</si>
  <si>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</si>
  <si>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</si>
  <si>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</si>
  <si>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</si>
  <si>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</si>
  <si>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</si>
  <si>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</si>
  <si>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</si>
  <si>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</si>
  <si>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</si>
  <si>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</si>
  <si>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</si>
  <si>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</si>
  <si>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</si>
  <si>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</si>
  <si>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</si>
  <si>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</si>
  <si>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</si>
  <si>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</si>
  <si>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</si>
  <si>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</si>
  <si>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</si>
  <si>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</si>
  <si>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</si>
  <si>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</si>
  <si>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</si>
  <si>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</si>
  <si>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</si>
  <si>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</si>
  <si>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</si>
  <si>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</si>
  <si>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</si>
  <si>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</si>
  <si>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</si>
  <si>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</si>
  <si>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</si>
  <si>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</si>
  <si>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</si>
  <si>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</si>
  <si>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</si>
  <si>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</si>
  <si>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</si>
  <si>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</si>
  <si>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</si>
  <si>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</si>
  <si>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</si>
  <si>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</si>
  <si>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</si>
  <si>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</si>
  <si>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</si>
  <si>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</si>
  <si>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</si>
  <si>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</si>
  <si>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</si>
  <si>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</si>
  <si>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</si>
  <si>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</si>
  <si>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</si>
  <si>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</si>
  <si>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</si>
  <si>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</si>
  <si>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</si>
  <si>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</si>
  <si>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</si>
  <si>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</si>
  <si>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</si>
  <si>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</si>
  <si>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</si>
  <si>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</si>
  <si>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</si>
  <si>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</si>
  <si>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</si>
  <si>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</si>
  <si>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</si>
  <si>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</si>
  <si>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</si>
  <si>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</si>
  <si>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</si>
  <si>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</si>
  <si>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</si>
  <si>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</si>
  <si>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</si>
  <si>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</si>
  <si>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</si>
  <si>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</si>
  <si>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</si>
  <si>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</si>
  <si>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</si>
  <si>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</si>
  <si>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</si>
  <si>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</si>
  <si>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</si>
  <si>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</si>
  <si>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dasha</t>
  </si>
  <si>
    <t>LOGIN</t>
  </si>
  <si>
    <t>MONTH_LIST</t>
  </si>
  <si>
    <t>YEAR_LIST</t>
  </si>
  <si>
    <t>Амурская область</t>
  </si>
  <si>
    <t>RU28</t>
  </si>
  <si>
    <t>Да</t>
  </si>
  <si>
    <t>41F5D3540201A9D59E1ED6D43ACD4510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</si>
  <si>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</si>
  <si>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</si>
  <si>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</si>
  <si>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</si>
  <si>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</si>
  <si>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</si>
  <si>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</si>
  <si>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</si>
  <si>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</si>
  <si>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</si>
  <si>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</si>
  <si>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</si>
  <si>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ZgRAAFtpYdRCceCNzgHehUaZqicGNWMbwqzxLqWweKoAAbbUsbFQyeEPOuGOcGQU5i167i51i182, 10i205i0i84BEA249142664D11A289FFDF30225A9125dDECd2410t17t30t806725000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</si>
  <si>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</si>
  <si>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</si>
  <si>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</si>
  <si>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</si>
  <si>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</si>
  <si>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</si>
  <si>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</si>
  <si>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</si>
  <si>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</si>
  <si>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</si>
  <si>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</si>
  <si>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</si>
  <si>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</si>
  <si>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</si>
  <si>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</si>
  <si>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</si>
  <si>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</si>
  <si>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</si>
  <si>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</si>
  <si>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</si>
  <si>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</si>
  <si>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</si>
  <si>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</si>
  <si>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</si>
  <si>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</si>
  <si>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</si>
  <si>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</si>
  <si>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</si>
  <si>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</si>
  <si>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</si>
  <si>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</si>
  <si>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</si>
  <si>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</si>
  <si>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</si>
  <si>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</si>
  <si>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</si>
  <si>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</si>
  <si>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</si>
  <si>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</si>
  <si>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</si>
  <si>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</si>
  <si>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</si>
  <si>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</si>
  <si>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</si>
  <si>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</si>
  <si>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</si>
  <si>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</si>
  <si>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</si>
  <si>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</si>
  <si>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</si>
  <si>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</si>
  <si>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</si>
  <si>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</si>
  <si>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</si>
  <si>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</si>
  <si>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</si>
  <si>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</si>
  <si>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</si>
  <si>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</si>
  <si>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</si>
  <si>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</si>
  <si>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</si>
  <si>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</si>
  <si>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</si>
  <si>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</si>
  <si>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</si>
  <si>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</si>
  <si>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</si>
  <si>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</si>
  <si>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</si>
  <si>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</si>
  <si>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</si>
  <si>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</si>
  <si>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</si>
  <si>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</si>
  <si>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</si>
  <si>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</si>
  <si>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</si>
  <si>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</si>
  <si>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</si>
  <si>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</si>
  <si>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</si>
  <si>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</si>
  <si>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</si>
  <si>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</si>
  <si>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</si>
  <si>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</si>
  <si>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</si>
  <si>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</si>
  <si>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</si>
  <si>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</si>
  <si>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</si>
  <si>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</si>
  <si>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</si>
  <si>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</si>
  <si>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</si>
  <si>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</si>
  <si>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</si>
  <si>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</si>
  <si>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</si>
  <si>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</si>
  <si>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</si>
  <si>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</si>
  <si>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</si>
  <si>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</si>
  <si>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</si>
  <si>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</si>
  <si>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</si>
  <si>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</si>
  <si>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</si>
  <si>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</si>
  <si>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</si>
  <si>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</si>
  <si>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</si>
  <si>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</si>
  <si>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</si>
  <si>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</si>
  <si>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</si>
  <si>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</si>
  <si>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</si>
  <si>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</si>
  <si>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</si>
  <si>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</si>
  <si>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</si>
  <si>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</si>
  <si>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</si>
  <si>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</si>
  <si>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</si>
  <si>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</si>
  <si>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</si>
  <si>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</si>
  <si>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</si>
  <si>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</si>
  <si>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</si>
  <si>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</si>
  <si>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</si>
  <si>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</si>
  <si>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</si>
  <si>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</si>
  <si>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</si>
  <si>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</si>
  <si>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</si>
  <si>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</si>
  <si>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</si>
  <si>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</si>
  <si>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</si>
  <si>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</si>
  <si>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</si>
  <si>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</si>
  <si>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</si>
  <si>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</si>
  <si>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</si>
  <si>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</si>
  <si>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</si>
  <si>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</si>
  <si>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</si>
  <si>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</si>
  <si>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</si>
  <si>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</si>
  <si>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</si>
  <si>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</si>
  <si>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</si>
  <si>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</si>
  <si>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</si>
  <si>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</si>
  <si>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</si>
  <si>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</si>
  <si>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</si>
  <si>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</si>
  <si>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</si>
  <si>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</si>
  <si>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</si>
  <si>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</si>
  <si>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</si>
  <si>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</si>
  <si>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</si>
  <si>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</si>
  <si>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</si>
  <si>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</si>
  <si>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</si>
  <si>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</si>
  <si>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</si>
  <si>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</si>
  <si>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</si>
  <si>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</si>
  <si>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</si>
  <si>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</si>
  <si>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</si>
  <si>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</si>
  <si>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</si>
  <si>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</si>
  <si>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</si>
  <si>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</si>
  <si>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</si>
  <si>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</si>
  <si>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</si>
  <si>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</si>
  <si>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</si>
  <si>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</si>
  <si>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</si>
  <si>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</si>
  <si>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</si>
  <si>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</si>
  <si>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</si>
  <si>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</si>
  <si>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</si>
  <si>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</si>
  <si>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</si>
  <si>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</si>
  <si>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</si>
  <si>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</si>
  <si>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</si>
  <si>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</si>
  <si>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</si>
  <si>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</si>
  <si>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</si>
  <si>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</si>
  <si>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</si>
  <si>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</si>
  <si>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</si>
  <si>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</si>
  <si>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</si>
  <si>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</si>
  <si>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</si>
  <si>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</si>
  <si>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</si>
  <si>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</si>
  <si>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</si>
  <si>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</si>
  <si>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</si>
  <si>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</si>
  <si>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</si>
  <si>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</si>
  <si>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</si>
  <si>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</si>
  <si>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</si>
  <si>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</si>
  <si>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</si>
  <si>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</si>
  <si>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</si>
  <si>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</si>
  <si>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</si>
  <si>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</si>
  <si>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</si>
  <si>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</si>
  <si>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</si>
  <si>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</si>
  <si>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</si>
  <si>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</si>
  <si>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</si>
  <si>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</si>
  <si>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</si>
  <si>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</si>
  <si>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</si>
  <si>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</si>
  <si>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</si>
  <si>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</si>
  <si>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</si>
  <si>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</si>
  <si>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</si>
  <si>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</si>
  <si>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</si>
  <si>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</si>
  <si>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</si>
  <si>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</si>
  <si>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</si>
  <si>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</si>
  <si>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</si>
  <si>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</si>
  <si>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</si>
  <si>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</si>
  <si>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</si>
  <si>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</si>
  <si>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</si>
  <si>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</si>
  <si>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</si>
  <si>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</si>
  <si>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</si>
  <si>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</si>
  <si>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</si>
  <si>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</si>
  <si>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</si>
  <si>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</si>
  <si>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</si>
  <si>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</si>
  <si>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</si>
  <si>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</si>
  <si>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</si>
  <si>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</si>
  <si>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</si>
  <si>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</si>
  <si>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</si>
  <si>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</si>
  <si>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</si>
  <si>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</si>
  <si>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</si>
  <si>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</si>
  <si>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</si>
  <si>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</si>
  <si>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</si>
  <si>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</si>
  <si>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</si>
  <si>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</si>
  <si>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</si>
  <si>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</si>
  <si>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</si>
  <si>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</si>
  <si>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</si>
  <si>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</si>
  <si>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</si>
  <si>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</si>
  <si>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</si>
  <si>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</si>
  <si>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</si>
  <si>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</si>
  <si>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</si>
  <si>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</si>
  <si>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</si>
  <si>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</si>
  <si>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</si>
  <si>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</si>
  <si>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</si>
  <si>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</si>
  <si>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</si>
  <si>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</si>
  <si>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</si>
  <si>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</si>
  <si>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</si>
  <si>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</si>
  <si>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</si>
  <si>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</si>
  <si>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</si>
  <si>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</si>
  <si>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</si>
  <si>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</si>
  <si>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"МЭС"</t>
  </si>
  <si>
    <t>6950003956</t>
  </si>
  <si>
    <t>695001001</t>
  </si>
  <si>
    <t>1066950027836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</si>
  <si>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</si>
  <si>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</si>
  <si>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</si>
  <si>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</si>
  <si>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</si>
  <si>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</si>
  <si>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</si>
  <si>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</si>
  <si>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</si>
  <si>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</si>
  <si>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</si>
  <si>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</si>
  <si>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</si>
  <si>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"Энергосбытовая компания "Восток"</t>
  </si>
  <si>
    <t>7705424509</t>
  </si>
  <si>
    <t>1037739123696</t>
  </si>
  <si>
    <t>АО «ГПЗ-Эстейт»</t>
  </si>
  <si>
    <t>6168071411</t>
  </si>
  <si>
    <t>616801001</t>
  </si>
  <si>
    <t>1146194000908</t>
  </si>
  <si>
    <t>АО «Коммунальщик Дона»</t>
  </si>
  <si>
    <t>6166050504</t>
  </si>
  <si>
    <t>1046166004521</t>
  </si>
  <si>
    <t>АО «ЭнТел»</t>
  </si>
  <si>
    <t>9725030418</t>
  </si>
  <si>
    <t>772501001</t>
  </si>
  <si>
    <t>1207700086110</t>
  </si>
  <si>
    <t>АО «Энергия»</t>
  </si>
  <si>
    <t>6143012100</t>
  </si>
  <si>
    <t>770401001</t>
  </si>
  <si>
    <t>1026101932185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</si>
  <si>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</si>
  <si>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</si>
  <si>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</si>
  <si>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</si>
  <si>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"Российские Железные Дороги"</t>
  </si>
  <si>
    <t>7708503727</t>
  </si>
  <si>
    <t>616745011</t>
  </si>
  <si>
    <t>1037739877295</t>
  </si>
  <si>
    <t>ОАО «ЭСК РусГидро»</t>
  </si>
  <si>
    <t>7804403972</t>
  </si>
  <si>
    <t>1089848039973</t>
  </si>
  <si>
    <t>ОАО ГК «ТНС энерго»</t>
  </si>
  <si>
    <t>7705541227</t>
  </si>
  <si>
    <t>770201001</t>
  </si>
  <si>
    <t>1137746456231</t>
  </si>
  <si>
    <t>ОАО Нижноватомэнергосбыт</t>
  </si>
  <si>
    <t>5260099456</t>
  </si>
  <si>
    <t>616302002</t>
  </si>
  <si>
    <t>1025203019775</t>
  </si>
  <si>
    <t>ООО "Агроэнерго"</t>
  </si>
  <si>
    <t>2618025523</t>
  </si>
  <si>
    <t>261801001</t>
  </si>
  <si>
    <t>1232600004163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</si>
  <si>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</si>
  <si>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</si>
  <si>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</si>
  <si>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</si>
  <si>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</si>
  <si>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</si>
  <si>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</si>
  <si>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</si>
  <si>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"ЕДИНЫЙ ЗАКУПЩИК"</t>
  </si>
  <si>
    <t>9725129270</t>
  </si>
  <si>
    <t>1237700478840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</si>
  <si>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</si>
  <si>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</si>
  <si>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</si>
  <si>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</si>
  <si>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</si>
  <si>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</si>
  <si>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</si>
  <si>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</si>
  <si>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</si>
  <si>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</si>
  <si>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</si>
  <si>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</si>
  <si>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</si>
  <si>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</si>
  <si>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</si>
  <si>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</si>
  <si>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</si>
  <si>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</si>
  <si>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</si>
  <si>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</si>
  <si>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</si>
  <si>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</si>
  <si>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</si>
  <si>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</si>
  <si>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231101001</t>
  </si>
  <si>
    <t>1127746076710</t>
  </si>
  <si>
    <t>ООО "НЭК"</t>
  </si>
  <si>
    <t>2308259377</t>
  </si>
  <si>
    <t>1182375078852</t>
  </si>
  <si>
    <t>ООО "ПЭСТ"</t>
  </si>
  <si>
    <t>1651057270</t>
  </si>
  <si>
    <t>165801001</t>
  </si>
  <si>
    <t>1091651001067</t>
  </si>
  <si>
    <t>ООО "Промэнергосбыт"</t>
  </si>
  <si>
    <t>4217088174</t>
  </si>
  <si>
    <t>1064217067210</t>
  </si>
  <si>
    <t>ООО "РГМЭК"</t>
  </si>
  <si>
    <t>6229054695</t>
  </si>
  <si>
    <t>623401001</t>
  </si>
  <si>
    <t>1066229062448</t>
  </si>
  <si>
    <t>ООО "РТ-Энерго"</t>
  </si>
  <si>
    <t>7729663922</t>
  </si>
  <si>
    <t>1107746755258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</si>
  <si>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</si>
  <si>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</si>
  <si>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</si>
  <si>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</si>
  <si>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</si>
  <si>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</si>
  <si>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</si>
  <si>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</si>
  <si>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</si>
  <si>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</si>
  <si>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"Центрэнерго"</t>
  </si>
  <si>
    <t>7703728269</t>
  </si>
  <si>
    <t>770301001</t>
  </si>
  <si>
    <t>1107746762012</t>
  </si>
  <si>
    <t>ООО "ЭНЕРДЖИ ГРУП"</t>
  </si>
  <si>
    <t>5260488780</t>
  </si>
  <si>
    <t>526001001</t>
  </si>
  <si>
    <t>1235200005116</t>
  </si>
  <si>
    <t>ООО "ЭНК-СБЫТ"</t>
  </si>
  <si>
    <t>9705002437</t>
  </si>
  <si>
    <t>5147746164099</t>
  </si>
  <si>
    <t>ООО "ЭСК "Энергостандарт"</t>
  </si>
  <si>
    <t>3663126677</t>
  </si>
  <si>
    <t>366301001</t>
  </si>
  <si>
    <t>1173668018116</t>
  </si>
  <si>
    <t>ООО "ЭнергоРОК-1"</t>
  </si>
  <si>
    <t>7805570253</t>
  </si>
  <si>
    <t>780501001</t>
  </si>
  <si>
    <t>1117847498196</t>
  </si>
  <si>
    <t>ООО "Энергосистема"</t>
  </si>
  <si>
    <t>7715887873</t>
  </si>
  <si>
    <t>771588787</t>
  </si>
  <si>
    <t>1117746835601</t>
  </si>
  <si>
    <t>ООО "Югстрой-Электросеть"</t>
  </si>
  <si>
    <t>2311172038</t>
  </si>
  <si>
    <t>1142311005693</t>
  </si>
  <si>
    <t>ООО «Агро-Маркет»</t>
  </si>
  <si>
    <t>6163080892</t>
  </si>
  <si>
    <t>611101001</t>
  </si>
  <si>
    <t>1066163064770</t>
  </si>
  <si>
    <t>ООО «Азовская ВЭС»</t>
  </si>
  <si>
    <t>7722851324</t>
  </si>
  <si>
    <t>610101001</t>
  </si>
  <si>
    <t>1147746896043</t>
  </si>
  <si>
    <t>ООО «Второй ветропарк ФРВ»</t>
  </si>
  <si>
    <t>7703445912</t>
  </si>
  <si>
    <t>1187746333422</t>
  </si>
  <si>
    <t>ООО «Донская сетевая компания»</t>
  </si>
  <si>
    <t>6154563903</t>
  </si>
  <si>
    <t>1106154000072</t>
  </si>
  <si>
    <t>ООО «Донэнерготранзит»</t>
  </si>
  <si>
    <t>6163075726</t>
  </si>
  <si>
    <t>1056163071898</t>
  </si>
  <si>
    <t>ООО «КС Энергосбыт»</t>
  </si>
  <si>
    <t>9731011766</t>
  </si>
  <si>
    <t>773101001</t>
  </si>
  <si>
    <t>1187746845527</t>
  </si>
  <si>
    <t>ООО «ЛУКОЙЛ-Ростовэнерго»</t>
  </si>
  <si>
    <t>6164288981</t>
  </si>
  <si>
    <t>1096164001295</t>
  </si>
  <si>
    <t>N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</si>
  <si>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</si>
  <si>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ООО «ЛУКОЙЛ-Экоэнерго»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</si>
  <si>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</si>
  <si>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</si>
  <si>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</si>
  <si>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</si>
  <si>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«Новая энергосбытовая компания»</t>
  </si>
  <si>
    <t>7730674566</t>
  </si>
  <si>
    <t>500301001</t>
  </si>
  <si>
    <t>1127747101900</t>
  </si>
  <si>
    <t>ООО «ПК-ЭНЕРГО»</t>
  </si>
  <si>
    <t>6154135810</t>
  </si>
  <si>
    <t>615401001</t>
  </si>
  <si>
    <t>1146154005623</t>
  </si>
  <si>
    <t>ООО «Примэнерго»</t>
  </si>
  <si>
    <t>6123022171</t>
  </si>
  <si>
    <t>612301001</t>
  </si>
  <si>
    <t>1116171000351</t>
  </si>
  <si>
    <t>ООО «Промэлектросеть»</t>
  </si>
  <si>
    <t>6143088237</t>
  </si>
  <si>
    <t>1166196096340</t>
  </si>
  <si>
    <t>ООО «РАДИУС»</t>
  </si>
  <si>
    <t>6154083590</t>
  </si>
  <si>
    <t>1026102590227</t>
  </si>
  <si>
    <t>ООО «Ремэнерготранспорт»</t>
  </si>
  <si>
    <t>6102041166</t>
  </si>
  <si>
    <t>610201001</t>
  </si>
  <si>
    <t>1126189002280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</si>
  <si>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</si>
  <si>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</si>
  <si>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</si>
  <si>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</si>
  <si>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«Ростсельмашэнергосбыт»</t>
  </si>
  <si>
    <t>6166055647</t>
  </si>
  <si>
    <t>1066166001736</t>
  </si>
  <si>
    <t>ООО «Седьмой ветропарк ФРВ»</t>
  </si>
  <si>
    <t>7703474039</t>
  </si>
  <si>
    <t>1197746242385</t>
  </si>
  <si>
    <t>ООО «Таганрогская энергетическая компания»</t>
  </si>
  <si>
    <t>6154139772</t>
  </si>
  <si>
    <t>1156154003147</t>
  </si>
  <si>
    <t>ООО «Третий ветропарк ФРВ»</t>
  </si>
  <si>
    <t>7703466447</t>
  </si>
  <si>
    <t>1187746886535</t>
  </si>
  <si>
    <t>ООО «Шахтинская ГТЭС»</t>
  </si>
  <si>
    <t>6155043551</t>
  </si>
  <si>
    <t>615501001</t>
  </si>
  <si>
    <t>1066155044010</t>
  </si>
  <si>
    <t>ООО «Энергосервис» (г. Волгодонск)</t>
  </si>
  <si>
    <t>6143087508</t>
  </si>
  <si>
    <t>1166196071843</t>
  </si>
  <si>
    <t>ООО «Энергосеть-Р»</t>
  </si>
  <si>
    <t>6165197913</t>
  </si>
  <si>
    <t>1156196075529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</si>
  <si>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</si>
  <si>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</si>
  <si>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</si>
  <si>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</si>
  <si>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</si>
  <si>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</si>
  <si>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</si>
  <si>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«Энергоэффект»</t>
  </si>
  <si>
    <t>9702025669</t>
  </si>
  <si>
    <t>1207700433951</t>
  </si>
  <si>
    <t>ООО «ЮЖНАЯ ЭНЕРГЕТИЧЕСКАЯ КОМПАНИЯ»</t>
  </si>
  <si>
    <t>5260331469</t>
  </si>
  <si>
    <t>236601001</t>
  </si>
  <si>
    <t>1125260008280</t>
  </si>
  <si>
    <t>ООО «ЮНИГРИН РЕГИОН»</t>
  </si>
  <si>
    <t>2124048094</t>
  </si>
  <si>
    <t>212401001</t>
  </si>
  <si>
    <t>1212100001948</t>
  </si>
  <si>
    <t>ООО «Южная сетевая компания»</t>
  </si>
  <si>
    <t>6164119253</t>
  </si>
  <si>
    <t>1186196000275</t>
  </si>
  <si>
    <t>ООО «Южная энергетическая компания»</t>
  </si>
  <si>
    <t>6164131959</t>
  </si>
  <si>
    <t>1206100023062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</si>
  <si>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</si>
  <si>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</si>
  <si>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</si>
  <si>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</si>
  <si>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</si>
  <si>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</si>
  <si>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</si>
  <si>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</si>
  <si>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</si>
  <si>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781701001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</si>
  <si>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</si>
  <si>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</si>
  <si>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</si>
  <si>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</si>
  <si>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</si>
  <si>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</si>
  <si>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</si>
  <si>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</si>
  <si>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</si>
  <si>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</si>
  <si>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</si>
  <si>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</si>
  <si>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</si>
  <si>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</si>
  <si>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</si>
  <si>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</si>
  <si>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</si>
  <si>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</si>
  <si>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</si>
  <si>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5024173259</t>
  </si>
  <si>
    <t>667043001</t>
  </si>
  <si>
    <t>1175024009918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</si>
  <si>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</si>
  <si>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</si>
  <si>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</si>
  <si>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</si>
  <si>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</si>
  <si>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</si>
  <si>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Удмуртский филиал ООО "ЕЭС-Гарант"</t>
  </si>
  <si>
    <t>184143001</t>
  </si>
  <si>
    <t>Филиал  "Северо-Кавказский"  АО "Оборонэнерго"</t>
  </si>
  <si>
    <t>7704726225</t>
  </si>
  <si>
    <t>263243001</t>
  </si>
  <si>
    <t>1097746264230</t>
  </si>
  <si>
    <t>Филиал АО «Концерн Росэнергоатом» «Ростовская атомная станция»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</si>
  <si>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</si>
  <si>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</si>
  <si>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</si>
  <si>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</si>
  <si>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</si>
  <si>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</si>
  <si>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</si>
  <si>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«ОГК-2» -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</si>
  <si>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</si>
  <si>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</si>
  <si>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</si>
  <si>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</si>
  <si>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</si>
  <si>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</si>
  <si>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</si>
  <si>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</si>
  <si>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</si>
  <si>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</si>
  <si>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</si>
  <si>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</si>
  <si>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</si>
  <si>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</si>
  <si>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</si>
  <si>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</si>
  <si>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</si>
  <si>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</si>
  <si>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</si>
  <si>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</si>
  <si>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</si>
  <si>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</si>
  <si>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</si>
  <si>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</si>
  <si>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</si>
  <si>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</si>
  <si>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</si>
  <si>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</si>
  <si>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</si>
  <si>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</si>
  <si>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</si>
  <si>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</si>
  <si>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</si>
  <si>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</si>
  <si>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</si>
  <si>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</si>
  <si>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</si>
  <si>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</si>
  <si>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</si>
  <si>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</si>
  <si>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</si>
  <si>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</si>
  <si>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</si>
  <si>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</si>
  <si>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</si>
  <si>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</si>
  <si>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</si>
  <si>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</si>
  <si>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</si>
  <si>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</si>
  <si>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</si>
  <si>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</si>
  <si>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</si>
  <si>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</si>
  <si>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</si>
  <si>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</si>
  <si>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</si>
  <si>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</si>
  <si>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</si>
  <si>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</si>
  <si>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</si>
  <si>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</si>
  <si>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</si>
  <si>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</si>
  <si>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</si>
  <si>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</si>
  <si>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</si>
  <si>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</si>
  <si>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</si>
  <si>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</si>
  <si>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</si>
  <si>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</si>
  <si>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</si>
  <si>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</si>
  <si>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</si>
  <si>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</si>
  <si>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MO_LIST_18</t>
  </si>
  <si>
    <t>Семибалковское сельское поселение</t>
  </si>
  <si>
    <t>60601480</t>
  </si>
  <si>
    <t>Город Таганрог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</si>
  <si>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</si>
  <si>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</si>
  <si>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</si>
  <si>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</si>
  <si>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</si>
  <si>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</si>
  <si>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</si>
  <si>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</si>
  <si>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</si>
  <si>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</si>
  <si>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</si>
  <si>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</si>
  <si>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</si>
  <si>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</si>
  <si>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</si>
  <si>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</si>
  <si>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</si>
  <si>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</si>
  <si>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</si>
  <si>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</si>
  <si>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</si>
  <si>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</si>
  <si>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</si>
  <si>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</si>
  <si>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</si>
  <si>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</si>
  <si>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</si>
  <si>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</si>
  <si>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</si>
  <si>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</si>
  <si>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</si>
  <si>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</si>
  <si>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</si>
  <si>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</si>
  <si>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</si>
  <si>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</si>
  <si>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</si>
  <si>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</si>
  <si>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</si>
  <si>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</si>
  <si>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</si>
  <si>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</si>
  <si>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</si>
  <si>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</si>
  <si>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</si>
  <si>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</si>
  <si>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</si>
  <si>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</si>
  <si>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</si>
  <si>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</si>
  <si>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</si>
  <si>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</si>
  <si>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</si>
  <si>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</si>
  <si>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</si>
  <si>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</si>
  <si>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</si>
  <si>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</si>
  <si>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</si>
  <si>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</si>
  <si>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</si>
  <si>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</si>
  <si>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</si>
  <si>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</si>
  <si>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</si>
  <si>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</si>
  <si>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</si>
  <si>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</si>
  <si>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</si>
  <si>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</si>
  <si>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</si>
  <si>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</si>
  <si>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</si>
  <si>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</si>
  <si>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</si>
  <si>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</si>
  <si>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</si>
  <si>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</si>
  <si>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</si>
  <si>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</si>
  <si>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</si>
  <si>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</si>
  <si>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</si>
  <si>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</si>
  <si>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</si>
  <si>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</si>
  <si>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</si>
  <si>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</si>
  <si>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</si>
  <si>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</si>
  <si>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</si>
  <si>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</si>
  <si>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</si>
  <si>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</si>
  <si>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</si>
  <si>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</si>
  <si>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</si>
  <si>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</si>
  <si>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</si>
  <si>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</si>
  <si>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</si>
  <si>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</si>
  <si>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</si>
  <si>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</si>
  <si>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</si>
  <si>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</si>
  <si>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</si>
  <si>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</si>
  <si>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</si>
  <si>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</si>
  <si>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</si>
  <si>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</si>
  <si>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</si>
  <si>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</si>
  <si>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</si>
  <si>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</si>
  <si>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</si>
  <si>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</si>
  <si>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</si>
  <si>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</si>
  <si>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</si>
  <si>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</si>
  <si>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</si>
  <si>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</si>
  <si>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</si>
  <si>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</si>
  <si>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</si>
  <si>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</si>
  <si>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</si>
  <si>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</si>
  <si>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</si>
  <si>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</si>
  <si>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</si>
  <si>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</si>
  <si>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</si>
  <si>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</si>
  <si>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</si>
  <si>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</si>
  <si>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</si>
  <si>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</si>
  <si>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</si>
  <si>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</si>
  <si>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</si>
  <si>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</si>
  <si>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</si>
  <si>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</si>
  <si>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</si>
  <si>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</si>
  <si>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</si>
  <si>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</si>
  <si>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</si>
  <si>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</si>
  <si>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</si>
  <si>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</si>
  <si>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</si>
  <si>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</si>
  <si>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</si>
  <si>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</si>
  <si>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</si>
  <si>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</si>
  <si>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</si>
  <si>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</si>
  <si>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</si>
  <si>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</si>
  <si>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</si>
  <si>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</si>
  <si>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</si>
  <si>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</si>
  <si>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</si>
  <si>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</si>
  <si>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</si>
  <si>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</si>
  <si>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</si>
  <si>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</si>
  <si>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</si>
  <si>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</si>
  <si>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</si>
  <si>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</si>
  <si>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</si>
  <si>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</si>
  <si>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</si>
  <si>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</si>
  <si>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</si>
  <si>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</si>
  <si>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</si>
  <si>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</si>
  <si>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</si>
  <si>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</si>
  <si>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</si>
  <si>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</si>
  <si>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</si>
  <si>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</si>
  <si>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</si>
  <si>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</si>
  <si>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</si>
  <si>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</si>
  <si>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</si>
  <si>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</si>
  <si>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</si>
  <si>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</si>
  <si>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</si>
  <si>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</si>
  <si>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</si>
  <si>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60737000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</si>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</sst>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1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21"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1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3" borderId="7" xfId="0" applyNumberFormat="1" applyFont="1" applyFill="1" applyBorder="1" applyAlignment="1">
      <alignment horizontal="right" vertical="center"/>
    </xf>
    <xf numFmtId="0" fontId="19" fillId="13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4" borderId="13" xfId="0" applyNumberFormat="1" applyFont="1" applyFill="1" applyBorder="1" applyAlignment="1">
      <alignment horizontal="center" vertical="center" wrapText="1"/>
    </xf>
    <xf numFmtId="0" fontId="19" fillId="14" borderId="15" xfId="0" applyNumberFormat="1" applyFont="1" applyFill="1" applyBorder="1" applyAlignment="1">
      <alignment horizontal="center" vertical="center" wrapText="1"/>
    </xf>
    <xf numFmtId="0" fontId="19" fillId="14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15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29" fillId="0" borderId="0" xfId="0" applyNumberFormat="1" applyFont="1" applyAlignment="1">
      <alignment horizontal="center" vertical="center" wrapText="1"/>
    </xf>
    <xf numFmtId="0" fontId="30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7" xfId="0" applyNumberFormat="1" applyFont="1" applyBorder="1" applyAlignment="1">
      <alignment horizontal="left" vertical="center" wrapText="1" indent="1"/>
    </xf>
    <xf numFmtId="0" fontId="19" fillId="13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7" fillId="0" borderId="0" xfId="0" applyNumberFormat="1" applyFont="1" applyAlignment="1">
      <alignment horizontal="center" vertical="top" wrapText="1"/>
    </xf>
    <xf numFmtId="0" fontId="19" fillId="12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3" borderId="0" xfId="0" applyNumberFormat="1" applyFont="1" applyFill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0" fillId="16" borderId="0" xfId="0" applyNumberFormat="1" applyFont="1" applyFill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7" fillId="0" borderId="0" xfId="0" applyNumberFormat="1" applyFont="1" applyAlignment="1">
      <alignment horizontal="center" vertical="top" wrapText="1"/>
    </xf>
    <xf numFmtId="0" fontId="19" fillId="12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165" fontId="0" fillId="0" borderId="0" xfId="0" applyNumberFormat="1" applyFont="1"/>
    <xf numFmtId="165" fontId="0" fillId="0" borderId="0" xfId="0" applyNumberFormat="1" applyFont="1"/>
    <xf numFmtId="0" fontId="0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3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4" borderId="14" xfId="0" applyNumberFormat="1" applyFont="1" applyFill="1" applyBorder="1" applyAlignment="1">
      <alignment horizontal="left" vertical="center" wrapText="1" indent="1"/>
    </xf>
    <xf numFmtId="0" fontId="19" fillId="14" borderId="13" xfId="0" applyNumberFormat="1" applyFont="1" applyFill="1" applyBorder="1" applyAlignment="1">
      <alignment horizontal="left" vertical="center" wrapText="1" inden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info@energoset-r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83" customWidth="1"/>
    <col min="2" max="3" width="9.7109375" style="183" customWidth="1"/>
    <col min="4" max="4" width="4.28515625" style="183" customWidth="1"/>
    <col min="5" max="6" width="4.42578125" style="183" customWidth="1"/>
    <col min="7" max="7" width="4.5703125" style="183" customWidth="1"/>
    <col min="8" max="25" width="4.42578125" style="183" customWidth="1"/>
    <col min="26" max="26" width="2.7109375" style="183" customWidth="1"/>
    <col min="27" max="29" width="9.140625" style="183"/>
  </cols>
  <sheetData>
    <row r="1" spans="1:29" ht="12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" t="s">
        <v>0</v>
      </c>
      <c r="AB1" s="5"/>
      <c r="AC1" s="5"/>
    </row>
    <row r="2" spans="1:29" ht="15" customHeight="1" x14ac:dyDescent="0.35">
      <c r="A2" s="5"/>
      <c r="B2" s="200" t="s">
        <v>1</v>
      </c>
      <c r="C2" s="200"/>
      <c r="D2" s="200"/>
      <c r="E2" s="200"/>
      <c r="F2" s="200"/>
      <c r="G2" s="20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5"/>
      <c r="Z2" s="5"/>
      <c r="AA2" s="6"/>
      <c r="AB2" s="5"/>
      <c r="AC2" s="5"/>
    </row>
    <row r="3" spans="1:29" ht="15" customHeight="1" x14ac:dyDescent="0.35">
      <c r="A3" s="5"/>
      <c r="B3" s="200" t="s">
        <v>2</v>
      </c>
      <c r="C3" s="200"/>
      <c r="D3" s="200"/>
      <c r="E3" s="200"/>
      <c r="F3" s="200"/>
      <c r="G3" s="200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8"/>
      <c r="T3" s="8"/>
      <c r="U3" s="8"/>
      <c r="V3" s="9"/>
      <c r="W3" s="9"/>
      <c r="X3" s="9"/>
      <c r="Y3" s="9"/>
      <c r="Z3" s="5"/>
      <c r="AA3" s="6"/>
      <c r="AB3" s="5"/>
      <c r="AC3" s="5"/>
    </row>
    <row r="4" spans="1:29" ht="6" customHeight="1" x14ac:dyDescent="0.35">
      <c r="A4" s="5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5"/>
      <c r="AA4" s="6"/>
      <c r="AB4" s="5"/>
      <c r="AC4" s="5"/>
    </row>
    <row r="5" spans="1:29" ht="30" customHeight="1" x14ac:dyDescent="0.25">
      <c r="A5" s="11"/>
      <c r="B5" s="201" t="s">
        <v>3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11"/>
      <c r="AA5" s="6"/>
      <c r="AB5" s="10"/>
      <c r="AC5" s="10"/>
    </row>
    <row r="6" spans="1:29" ht="6" customHeight="1" x14ac:dyDescent="0.25">
      <c r="A6" s="13"/>
      <c r="B6" s="193" t="s">
        <v>4</v>
      </c>
      <c r="C6" s="196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9"/>
      <c r="Z6" s="17"/>
      <c r="AA6" s="5"/>
      <c r="AB6" s="5"/>
      <c r="AC6" s="5"/>
    </row>
    <row r="7" spans="1:29" ht="21" customHeight="1" x14ac:dyDescent="0.25">
      <c r="A7" s="13"/>
      <c r="B7" s="193"/>
      <c r="C7" s="196"/>
      <c r="D7" s="20"/>
      <c r="E7" s="20"/>
      <c r="F7" s="15"/>
      <c r="G7" s="15"/>
      <c r="H7" s="15"/>
      <c r="I7" s="15"/>
      <c r="J7" s="15"/>
      <c r="K7" s="15"/>
      <c r="L7" s="15"/>
      <c r="M7" s="15"/>
      <c r="N7" s="15"/>
      <c r="O7" s="20"/>
      <c r="P7" s="15"/>
      <c r="Q7" s="15"/>
      <c r="R7" s="15"/>
      <c r="S7" s="15"/>
      <c r="T7" s="15"/>
      <c r="U7" s="15"/>
      <c r="V7" s="15"/>
      <c r="W7" s="15"/>
      <c r="X7" s="15"/>
      <c r="Y7" s="19"/>
      <c r="Z7" s="17"/>
      <c r="AA7" s="5"/>
      <c r="AB7" s="5"/>
      <c r="AC7" s="5"/>
    </row>
    <row r="8" spans="1:29" ht="15" customHeight="1" x14ac:dyDescent="0.25">
      <c r="A8" s="13"/>
      <c r="B8" s="193"/>
      <c r="C8" s="196"/>
      <c r="D8" s="23"/>
      <c r="E8" s="24" t="s">
        <v>5</v>
      </c>
      <c r="F8" s="202" t="s">
        <v>6</v>
      </c>
      <c r="G8" s="195"/>
      <c r="H8" s="195"/>
      <c r="I8" s="195"/>
      <c r="J8" s="195"/>
      <c r="K8" s="195"/>
      <c r="L8" s="195"/>
      <c r="M8" s="195"/>
      <c r="N8" s="23"/>
      <c r="O8" s="25" t="s">
        <v>5</v>
      </c>
      <c r="P8" s="203" t="s">
        <v>7</v>
      </c>
      <c r="Q8" s="204"/>
      <c r="R8" s="204"/>
      <c r="S8" s="204"/>
      <c r="T8" s="204"/>
      <c r="U8" s="204"/>
      <c r="V8" s="204"/>
      <c r="W8" s="204"/>
      <c r="X8" s="204"/>
      <c r="Y8" s="19"/>
      <c r="Z8" s="17"/>
      <c r="AA8" s="5"/>
      <c r="AB8" s="5"/>
      <c r="AC8" s="5"/>
    </row>
    <row r="9" spans="1:29" ht="15" customHeight="1" x14ac:dyDescent="0.25">
      <c r="A9" s="13"/>
      <c r="B9" s="193"/>
      <c r="C9" s="196"/>
      <c r="D9" s="23"/>
      <c r="E9" s="26" t="s">
        <v>5</v>
      </c>
      <c r="F9" s="202" t="s">
        <v>8</v>
      </c>
      <c r="G9" s="195"/>
      <c r="H9" s="195"/>
      <c r="I9" s="195"/>
      <c r="J9" s="195"/>
      <c r="K9" s="195"/>
      <c r="L9" s="195"/>
      <c r="M9" s="195"/>
      <c r="N9" s="23"/>
      <c r="O9" s="27" t="s">
        <v>5</v>
      </c>
      <c r="P9" s="203" t="s">
        <v>9</v>
      </c>
      <c r="Q9" s="204"/>
      <c r="R9" s="204"/>
      <c r="S9" s="204"/>
      <c r="T9" s="204"/>
      <c r="U9" s="204"/>
      <c r="V9" s="204"/>
      <c r="W9" s="204"/>
      <c r="X9" s="204"/>
      <c r="Y9" s="19"/>
      <c r="Z9" s="17"/>
      <c r="AA9" s="5"/>
      <c r="AB9" s="5"/>
      <c r="AC9" s="5"/>
    </row>
    <row r="10" spans="1:29" ht="21" customHeight="1" x14ac:dyDescent="0.25">
      <c r="A10" s="13"/>
      <c r="B10" s="193"/>
      <c r="C10" s="194"/>
      <c r="D10" s="18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5"/>
      <c r="X10" s="15"/>
      <c r="Y10" s="19"/>
      <c r="Z10" s="17"/>
      <c r="AA10" s="5"/>
      <c r="AB10" s="5"/>
      <c r="AC10" s="5"/>
    </row>
    <row r="11" spans="1:29" ht="6" customHeight="1" x14ac:dyDescent="0.25">
      <c r="A11" s="13"/>
      <c r="B11" s="191" t="s">
        <v>10</v>
      </c>
      <c r="C11" s="192"/>
      <c r="D11" s="23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9"/>
      <c r="Z11" s="17"/>
      <c r="AA11" s="5"/>
      <c r="AB11" s="5"/>
      <c r="AC11" s="5"/>
    </row>
    <row r="12" spans="1:29" ht="72" customHeight="1" x14ac:dyDescent="0.25">
      <c r="A12" s="13"/>
      <c r="B12" s="193"/>
      <c r="C12" s="194"/>
      <c r="D12" s="22"/>
      <c r="E12" s="195" t="s">
        <v>11</v>
      </c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"/>
      <c r="Z12" s="17"/>
      <c r="AA12" s="5"/>
      <c r="AB12" s="5"/>
      <c r="AC12" s="5"/>
    </row>
    <row r="13" spans="1:29" ht="6" customHeight="1" x14ac:dyDescent="0.25">
      <c r="A13" s="13"/>
      <c r="B13" s="191" t="s">
        <v>12</v>
      </c>
      <c r="C13" s="192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9"/>
      <c r="Z13" s="17"/>
      <c r="AA13" s="5"/>
      <c r="AB13" s="5"/>
      <c r="AC13" s="5"/>
    </row>
    <row r="14" spans="1:29" ht="66" customHeight="1" x14ac:dyDescent="0.25">
      <c r="A14" s="13"/>
      <c r="B14" s="193"/>
      <c r="C14" s="196"/>
      <c r="D14" s="23"/>
      <c r="E14" s="199" t="s">
        <v>13</v>
      </c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"/>
      <c r="Z14" s="17"/>
      <c r="AA14" s="5"/>
      <c r="AB14" s="5"/>
      <c r="AC14" s="5"/>
    </row>
    <row r="15" spans="1:29" ht="6" customHeight="1" x14ac:dyDescent="0.25">
      <c r="A15" s="13"/>
      <c r="B15" s="197"/>
      <c r="C15" s="198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0"/>
      <c r="Z15" s="17"/>
      <c r="AA15" s="6"/>
      <c r="AB15" s="5"/>
      <c r="AC15" s="5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abSelected="1" topLeftCell="D67" workbookViewId="0">
      <selection activeCell="E4" sqref="E4:H71"/>
    </sheetView>
  </sheetViews>
  <sheetFormatPr defaultRowHeight="10.5" customHeight="1" x14ac:dyDescent="0.25"/>
  <cols>
    <col min="1" max="3" width="9.140625" style="183" hidden="1"/>
    <col min="4" max="4" width="2.7109375" style="183" customWidth="1"/>
    <col min="5" max="5" width="19.7109375" style="183" customWidth="1"/>
    <col min="6" max="6" width="22.7109375" style="183" customWidth="1"/>
    <col min="7" max="7" width="0.140625" style="183" customWidth="1"/>
    <col min="8" max="8" width="74.7109375" style="183" customWidth="1"/>
    <col min="9" max="9" width="1.7109375" style="183" customWidth="1"/>
    <col min="10" max="13" width="2.7109375" style="183" hidden="1" customWidth="1"/>
    <col min="14" max="14" width="12.7109375" style="183" hidden="1" customWidth="1"/>
    <col min="15" max="15" width="2.7109375" style="183" hidden="1" customWidth="1"/>
    <col min="16" max="16" width="12.7109375" style="183" hidden="1" customWidth="1"/>
    <col min="17" max="17" width="2.7109375" style="183" hidden="1" customWidth="1"/>
    <col min="18" max="18" width="1.7109375" style="183" customWidth="1"/>
    <col min="19" max="19" width="54.7109375" style="183" customWidth="1"/>
    <col min="20" max="21" width="1.7109375" style="183" customWidth="1"/>
    <col min="22" max="22" width="14.7109375" style="183" hidden="1" customWidth="1"/>
  </cols>
  <sheetData>
    <row r="1" spans="1:22" ht="11.25" hidden="1" customHeight="1" x14ac:dyDescent="0.25">
      <c r="A1" s="102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2" ht="3" customHeight="1" x14ac:dyDescent="0.25">
      <c r="A2" s="3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2" ht="15" customHeight="1" x14ac:dyDescent="0.25">
      <c r="A3" s="10"/>
      <c r="B3" s="10"/>
      <c r="C3" s="10"/>
      <c r="D3" s="10"/>
      <c r="E3" s="32" t="s">
        <v>14</v>
      </c>
      <c r="F3" s="33"/>
      <c r="G3" s="33"/>
      <c r="H3" s="33"/>
      <c r="I3" s="10"/>
      <c r="J3" s="10"/>
      <c r="K3" s="10"/>
      <c r="L3" s="10"/>
      <c r="M3" s="10"/>
      <c r="N3" s="10"/>
      <c r="O3" s="10"/>
      <c r="P3" s="10"/>
    </row>
    <row r="4" spans="1:22" ht="29.25" customHeight="1" x14ac:dyDescent="0.25">
      <c r="A4" s="31"/>
      <c r="B4" s="10"/>
      <c r="C4" s="10"/>
      <c r="D4" s="10"/>
      <c r="E4" s="212" t="s">
        <v>15</v>
      </c>
      <c r="F4" s="212"/>
      <c r="G4" s="212"/>
      <c r="H4" s="212"/>
      <c r="I4" s="34"/>
      <c r="J4" s="10"/>
      <c r="K4" s="10"/>
      <c r="L4" s="10"/>
      <c r="M4" s="10"/>
      <c r="N4" s="10"/>
      <c r="O4" s="10"/>
      <c r="P4" s="10"/>
      <c r="S4" s="77" t="s">
        <v>16</v>
      </c>
    </row>
    <row r="5" spans="1:22" ht="9" customHeight="1" x14ac:dyDescent="0.25">
      <c r="A5" s="31"/>
      <c r="B5" s="10"/>
      <c r="C5" s="10"/>
      <c r="D5" s="10"/>
      <c r="E5" s="37"/>
      <c r="F5" s="36"/>
      <c r="G5" s="36"/>
      <c r="H5" s="36"/>
      <c r="I5" s="10"/>
      <c r="J5" s="10"/>
      <c r="K5" s="10"/>
      <c r="L5" s="10"/>
      <c r="M5" s="10"/>
      <c r="N5" s="10"/>
      <c r="O5" s="10"/>
      <c r="P5" s="33"/>
      <c r="S5" s="83"/>
    </row>
    <row r="6" spans="1:22" ht="24" customHeight="1" x14ac:dyDescent="0.25">
      <c r="A6" s="31"/>
      <c r="B6" s="10"/>
      <c r="C6" s="10"/>
      <c r="D6" s="33"/>
      <c r="E6" s="205" t="s">
        <v>17</v>
      </c>
      <c r="F6" s="205"/>
      <c r="G6" s="50"/>
      <c r="H6" s="39" t="s">
        <v>18</v>
      </c>
      <c r="I6" s="38"/>
      <c r="J6" s="10"/>
      <c r="K6" s="10"/>
      <c r="L6" s="10"/>
      <c r="M6" s="10"/>
      <c r="N6" s="103"/>
      <c r="O6" s="33"/>
      <c r="P6" s="40" t="s">
        <v>19</v>
      </c>
      <c r="S6" s="77" t="s">
        <v>20</v>
      </c>
      <c r="V6" s="108" t="s">
        <v>21</v>
      </c>
    </row>
    <row r="7" spans="1:22" ht="3" customHeight="1" x14ac:dyDescent="0.25">
      <c r="A7" s="31"/>
      <c r="B7" s="10"/>
      <c r="C7" s="10"/>
      <c r="D7" s="10"/>
      <c r="E7" s="47"/>
      <c r="F7" s="48"/>
      <c r="G7" s="35"/>
      <c r="H7" s="41"/>
      <c r="I7" s="10"/>
      <c r="J7" s="10"/>
      <c r="K7" s="10"/>
      <c r="L7" s="10"/>
      <c r="M7" s="10"/>
      <c r="N7" s="103"/>
      <c r="O7" s="10"/>
      <c r="P7" s="41"/>
      <c r="S7" s="83"/>
      <c r="V7" s="105"/>
    </row>
    <row r="8" spans="1:22" ht="18" customHeight="1" x14ac:dyDescent="0.25">
      <c r="A8" s="31"/>
      <c r="B8" s="60"/>
      <c r="C8" s="60"/>
      <c r="D8" s="60"/>
      <c r="E8" s="146" t="str">
        <f>HYPERLINK("https://sp.eias.ru/knowledgebase.php?article=125","Как использовать?")</f>
        <v>Как использовать?</v>
      </c>
      <c r="F8" s="48"/>
      <c r="G8" s="59"/>
      <c r="H8" s="78" t="s">
        <v>22</v>
      </c>
      <c r="I8" s="60"/>
      <c r="J8" s="60"/>
      <c r="K8" s="60"/>
      <c r="L8" s="60"/>
      <c r="M8" s="60"/>
      <c r="N8" s="103"/>
      <c r="O8" s="60"/>
      <c r="P8" s="33"/>
      <c r="S8" s="77" t="s">
        <v>23</v>
      </c>
      <c r="V8" s="105"/>
    </row>
    <row r="9" spans="1:22" ht="3" customHeight="1" x14ac:dyDescent="0.25">
      <c r="A9" s="31"/>
      <c r="B9" s="60"/>
      <c r="C9" s="60"/>
      <c r="D9" s="60"/>
      <c r="E9" s="49"/>
      <c r="F9" s="33"/>
      <c r="G9" s="59"/>
      <c r="H9" s="50"/>
      <c r="I9" s="60"/>
      <c r="J9" s="60"/>
      <c r="K9" s="60"/>
      <c r="L9" s="60"/>
      <c r="M9" s="60"/>
      <c r="N9" s="103"/>
      <c r="O9" s="60"/>
      <c r="P9" s="33"/>
      <c r="S9" s="83"/>
      <c r="V9" s="105"/>
    </row>
    <row r="10" spans="1:22" ht="3" customHeight="1" x14ac:dyDescent="0.25">
      <c r="A10" s="31"/>
      <c r="B10" s="60"/>
      <c r="C10" s="60"/>
      <c r="D10" s="60"/>
      <c r="E10" s="49"/>
      <c r="F10" s="33"/>
      <c r="G10" s="59"/>
      <c r="H10" s="79"/>
      <c r="I10" s="60"/>
      <c r="J10" s="60"/>
      <c r="K10" s="60"/>
      <c r="L10" s="60"/>
      <c r="M10" s="60"/>
      <c r="N10" s="103"/>
      <c r="O10" s="60"/>
      <c r="P10" s="76"/>
      <c r="S10" s="209" t="s">
        <v>24</v>
      </c>
      <c r="V10" s="105"/>
    </row>
    <row r="11" spans="1:22" ht="18" customHeight="1" x14ac:dyDescent="0.25">
      <c r="A11" s="31"/>
      <c r="B11" s="10"/>
      <c r="C11" s="10"/>
      <c r="D11" s="33"/>
      <c r="E11" s="205" t="s">
        <v>25</v>
      </c>
      <c r="F11" s="205"/>
      <c r="G11" s="33"/>
      <c r="H11" s="100" t="s">
        <v>26</v>
      </c>
      <c r="I11" s="38"/>
      <c r="J11" s="10"/>
      <c r="K11" s="10"/>
      <c r="L11" s="10"/>
      <c r="M11" s="10"/>
      <c r="N11" s="103"/>
      <c r="O11" s="33"/>
      <c r="P11" s="40" t="s">
        <v>19</v>
      </c>
      <c r="S11" s="210"/>
      <c r="V11" s="108" t="s">
        <v>27</v>
      </c>
    </row>
    <row r="12" spans="1:22" ht="18" customHeight="1" x14ac:dyDescent="0.25">
      <c r="A12" s="31"/>
      <c r="B12" s="10"/>
      <c r="C12" s="10"/>
      <c r="D12" s="33"/>
      <c r="E12" s="205" t="s">
        <v>28</v>
      </c>
      <c r="F12" s="205"/>
      <c r="G12" s="33"/>
      <c r="H12" s="61" t="s">
        <v>29</v>
      </c>
      <c r="I12" s="38"/>
      <c r="J12" s="10"/>
      <c r="K12" s="10"/>
      <c r="L12" s="10"/>
      <c r="M12" s="10"/>
      <c r="N12" s="103"/>
      <c r="O12" s="33"/>
      <c r="P12" s="40" t="s">
        <v>19</v>
      </c>
      <c r="S12" s="210"/>
      <c r="V12" s="106" t="s">
        <v>30</v>
      </c>
    </row>
    <row r="13" spans="1:22" ht="3" customHeight="1" x14ac:dyDescent="0.25">
      <c r="A13" s="31"/>
      <c r="B13" s="60"/>
      <c r="C13" s="60"/>
      <c r="D13" s="60"/>
      <c r="E13" s="49"/>
      <c r="F13" s="33"/>
      <c r="G13" s="59"/>
      <c r="H13" s="36"/>
      <c r="I13" s="60"/>
      <c r="J13" s="60"/>
      <c r="K13" s="60"/>
      <c r="L13" s="60"/>
      <c r="M13" s="60"/>
      <c r="N13" s="103"/>
      <c r="O13" s="60"/>
      <c r="P13" s="41"/>
      <c r="S13" s="211"/>
      <c r="V13" s="105"/>
    </row>
    <row r="14" spans="1:22" ht="3" customHeight="1" x14ac:dyDescent="0.25">
      <c r="A14" s="31"/>
      <c r="B14" s="10"/>
      <c r="C14" s="10"/>
      <c r="D14" s="10"/>
      <c r="E14" s="49"/>
      <c r="F14" s="33"/>
      <c r="G14" s="35"/>
      <c r="H14" s="50"/>
      <c r="I14" s="10"/>
      <c r="J14" s="10"/>
      <c r="K14" s="10"/>
      <c r="L14" s="10"/>
      <c r="M14" s="10"/>
      <c r="N14" s="103"/>
      <c r="O14" s="10"/>
      <c r="P14" s="33"/>
      <c r="S14" s="83"/>
      <c r="V14" s="105"/>
    </row>
    <row r="15" spans="1:22" ht="3" customHeight="1" x14ac:dyDescent="0.25">
      <c r="A15" s="31"/>
      <c r="B15" s="60"/>
      <c r="C15" s="60"/>
      <c r="D15" s="60"/>
      <c r="E15" s="49"/>
      <c r="F15" s="33"/>
      <c r="G15" s="59"/>
      <c r="H15" s="79"/>
      <c r="I15" s="60"/>
      <c r="J15" s="60"/>
      <c r="K15" s="60"/>
      <c r="L15" s="60"/>
      <c r="M15" s="60"/>
      <c r="N15" s="103"/>
      <c r="O15" s="60"/>
      <c r="P15" s="76"/>
      <c r="S15" s="206" t="s">
        <v>31</v>
      </c>
      <c r="V15" s="105"/>
    </row>
    <row r="16" spans="1:22" ht="11.25" hidden="1" customHeight="1" x14ac:dyDescent="0.25">
      <c r="A16" s="10"/>
      <c r="B16" s="10"/>
      <c r="C16" s="10"/>
      <c r="D16" s="33"/>
      <c r="E16" s="213" t="s">
        <v>32</v>
      </c>
      <c r="F16" s="213"/>
      <c r="G16" s="51"/>
      <c r="H16" s="43"/>
      <c r="I16" s="38"/>
      <c r="J16" s="10"/>
      <c r="K16" s="10"/>
      <c r="L16" s="10"/>
      <c r="M16" s="10"/>
      <c r="N16" s="103"/>
      <c r="O16" s="33"/>
      <c r="P16" s="41"/>
      <c r="S16" s="207"/>
      <c r="V16" s="105"/>
    </row>
    <row r="17" spans="1:22" ht="5.25" hidden="1" customHeight="1" x14ac:dyDescent="0.25">
      <c r="A17" s="31"/>
      <c r="B17" s="10"/>
      <c r="C17" s="10"/>
      <c r="D17" s="10"/>
      <c r="E17" s="47"/>
      <c r="F17" s="48"/>
      <c r="G17" s="35"/>
      <c r="H17" s="36"/>
      <c r="I17" s="10"/>
      <c r="J17" s="10"/>
      <c r="K17" s="10"/>
      <c r="L17" s="10"/>
      <c r="M17" s="10"/>
      <c r="N17" s="103"/>
      <c r="O17" s="10"/>
      <c r="P17" s="41"/>
      <c r="S17" s="207"/>
      <c r="V17" s="105"/>
    </row>
    <row r="18" spans="1:22" ht="39" customHeight="1" x14ac:dyDescent="0.25">
      <c r="A18" s="42"/>
      <c r="B18" s="10"/>
      <c r="C18" s="10"/>
      <c r="D18" s="33"/>
      <c r="E18" s="205" t="s">
        <v>33</v>
      </c>
      <c r="F18" s="205"/>
      <c r="G18" s="50"/>
      <c r="H18" s="39" t="s">
        <v>34</v>
      </c>
      <c r="I18" s="38"/>
      <c r="J18" s="10"/>
      <c r="K18" s="10"/>
      <c r="L18" s="10"/>
      <c r="M18" s="10"/>
      <c r="N18" s="103"/>
      <c r="O18" s="33"/>
      <c r="P18" s="40" t="s">
        <v>19</v>
      </c>
      <c r="S18" s="207"/>
      <c r="V18" s="108" t="s">
        <v>35</v>
      </c>
    </row>
    <row r="19" spans="1:22" ht="3" customHeight="1" x14ac:dyDescent="0.25">
      <c r="A19" s="42"/>
      <c r="B19" s="42"/>
      <c r="C19" s="10"/>
      <c r="D19" s="45"/>
      <c r="E19" s="75"/>
      <c r="F19" s="75"/>
      <c r="G19" s="44"/>
      <c r="H19" s="46"/>
      <c r="I19" s="10"/>
      <c r="J19" s="10"/>
      <c r="K19" s="10"/>
      <c r="L19" s="10"/>
      <c r="M19" s="10"/>
      <c r="N19" s="103"/>
      <c r="O19" s="10"/>
      <c r="P19" s="41"/>
      <c r="S19" s="207"/>
      <c r="V19" s="105"/>
    </row>
    <row r="20" spans="1:22" ht="18" customHeight="1" x14ac:dyDescent="0.25">
      <c r="A20" s="10"/>
      <c r="B20" s="10"/>
      <c r="C20" s="10"/>
      <c r="D20" s="33"/>
      <c r="E20" s="205" t="s">
        <v>36</v>
      </c>
      <c r="F20" s="205"/>
      <c r="G20" s="33"/>
      <c r="H20" s="53" t="s">
        <v>37</v>
      </c>
      <c r="I20" s="38"/>
      <c r="J20" s="10"/>
      <c r="K20" s="10"/>
      <c r="L20" s="10"/>
      <c r="M20" s="10"/>
      <c r="N20" s="103"/>
      <c r="O20" s="33"/>
      <c r="P20" s="40" t="s">
        <v>19</v>
      </c>
      <c r="S20" s="207"/>
      <c r="V20" s="108" t="s">
        <v>38</v>
      </c>
    </row>
    <row r="21" spans="1:22" ht="18" customHeight="1" x14ac:dyDescent="0.25">
      <c r="A21" s="10"/>
      <c r="B21" s="10"/>
      <c r="C21" s="10"/>
      <c r="D21" s="33"/>
      <c r="E21" s="205" t="s">
        <v>39</v>
      </c>
      <c r="F21" s="205"/>
      <c r="G21" s="33"/>
      <c r="H21" s="53" t="s">
        <v>40</v>
      </c>
      <c r="I21" s="38"/>
      <c r="J21" s="10"/>
      <c r="K21" s="10"/>
      <c r="L21" s="10"/>
      <c r="M21" s="10"/>
      <c r="N21" s="103"/>
      <c r="O21" s="33"/>
      <c r="P21" s="40" t="s">
        <v>19</v>
      </c>
      <c r="S21" s="207"/>
      <c r="V21" s="108" t="s">
        <v>41</v>
      </c>
    </row>
    <row r="22" spans="1:22" ht="18" customHeight="1" x14ac:dyDescent="0.25">
      <c r="A22" s="10"/>
      <c r="B22" s="10"/>
      <c r="C22" s="10"/>
      <c r="D22" s="33"/>
      <c r="E22" s="205" t="s">
        <v>42</v>
      </c>
      <c r="F22" s="205"/>
      <c r="G22" s="33"/>
      <c r="H22" s="53" t="s">
        <v>43</v>
      </c>
      <c r="I22" s="38"/>
      <c r="J22" s="10"/>
      <c r="K22" s="10"/>
      <c r="L22" s="10"/>
      <c r="M22" s="10"/>
      <c r="N22" s="103"/>
      <c r="O22" s="33"/>
      <c r="P22" s="40" t="s">
        <v>19</v>
      </c>
      <c r="S22" s="207"/>
      <c r="V22" s="108" t="s">
        <v>44</v>
      </c>
    </row>
    <row r="23" spans="1:22" ht="24" customHeight="1" x14ac:dyDescent="0.25">
      <c r="A23" s="10"/>
      <c r="B23" s="10"/>
      <c r="C23" s="10"/>
      <c r="D23" s="33"/>
      <c r="E23" s="205" t="s">
        <v>45</v>
      </c>
      <c r="F23" s="205"/>
      <c r="G23" s="33"/>
      <c r="H23" s="54" t="s">
        <v>46</v>
      </c>
      <c r="I23" s="38"/>
      <c r="J23" s="10"/>
      <c r="K23" s="10"/>
      <c r="L23" s="10"/>
      <c r="M23" s="10"/>
      <c r="N23" s="103"/>
      <c r="O23" s="33"/>
      <c r="P23" s="40" t="s">
        <v>19</v>
      </c>
      <c r="S23" s="207"/>
      <c r="V23" s="107" t="s">
        <v>47</v>
      </c>
    </row>
    <row r="24" spans="1:22" ht="3" customHeight="1" x14ac:dyDescent="0.25">
      <c r="A24" s="31"/>
      <c r="B24" s="60"/>
      <c r="C24" s="60"/>
      <c r="D24" s="60"/>
      <c r="E24" s="47"/>
      <c r="F24" s="48"/>
      <c r="G24" s="59"/>
      <c r="H24" s="41"/>
      <c r="I24" s="60"/>
      <c r="J24" s="60"/>
      <c r="K24" s="60"/>
      <c r="L24" s="60"/>
      <c r="M24" s="60"/>
      <c r="N24" s="103"/>
      <c r="O24" s="60"/>
      <c r="P24" s="41"/>
      <c r="S24" s="207"/>
      <c r="V24" s="105"/>
    </row>
    <row r="25" spans="1:22" ht="24" customHeight="1" x14ac:dyDescent="0.25">
      <c r="A25" s="60"/>
      <c r="B25" s="60"/>
      <c r="C25" s="60"/>
      <c r="D25" s="33"/>
      <c r="E25" s="205" t="s">
        <v>48</v>
      </c>
      <c r="F25" s="205"/>
      <c r="G25" s="33"/>
      <c r="H25" s="58" t="s">
        <v>49</v>
      </c>
      <c r="I25" s="38"/>
      <c r="J25" s="60"/>
      <c r="K25" s="60"/>
      <c r="L25" s="60"/>
      <c r="M25" s="60"/>
      <c r="N25" s="103"/>
      <c r="O25" s="33"/>
      <c r="P25" s="85" t="s">
        <v>19</v>
      </c>
      <c r="S25" s="207"/>
      <c r="V25" s="108" t="s">
        <v>50</v>
      </c>
    </row>
    <row r="26" spans="1:22" ht="3" customHeight="1" x14ac:dyDescent="0.25">
      <c r="A26" s="31"/>
      <c r="B26" s="10"/>
      <c r="C26" s="10"/>
      <c r="D26" s="10"/>
      <c r="E26" s="47"/>
      <c r="F26" s="48"/>
      <c r="G26" s="35"/>
      <c r="H26" s="41"/>
      <c r="I26" s="10"/>
      <c r="J26" s="10"/>
      <c r="K26" s="10"/>
      <c r="L26" s="10"/>
      <c r="M26" s="10"/>
      <c r="N26" s="103"/>
      <c r="O26" s="10"/>
      <c r="P26" s="33"/>
      <c r="S26" s="207"/>
      <c r="V26" s="105"/>
    </row>
    <row r="27" spans="1:22" ht="18" customHeight="1" x14ac:dyDescent="0.25">
      <c r="A27" s="60"/>
      <c r="B27" s="60"/>
      <c r="C27" s="60"/>
      <c r="D27" s="33"/>
      <c r="E27" s="205" t="s">
        <v>51</v>
      </c>
      <c r="F27" s="205"/>
      <c r="G27" s="33"/>
      <c r="H27" s="54" t="s">
        <v>52</v>
      </c>
      <c r="I27" s="38"/>
      <c r="J27" s="60"/>
      <c r="K27" s="60"/>
      <c r="L27" s="60"/>
      <c r="M27" s="60"/>
      <c r="N27" s="103"/>
      <c r="O27" s="33"/>
      <c r="P27" s="85" t="s">
        <v>19</v>
      </c>
      <c r="S27" s="207"/>
      <c r="V27" s="106" t="s">
        <v>53</v>
      </c>
    </row>
    <row r="28" spans="1:22" ht="10.5" hidden="1" customHeight="1" x14ac:dyDescent="0.25">
      <c r="A28" s="31"/>
      <c r="B28" s="60"/>
      <c r="C28" s="60"/>
      <c r="D28" s="60"/>
      <c r="E28" s="47"/>
      <c r="F28" s="48"/>
      <c r="G28" s="59"/>
      <c r="H28" s="41"/>
      <c r="I28" s="60"/>
      <c r="J28" s="60"/>
      <c r="K28" s="60"/>
      <c r="L28" s="60"/>
      <c r="M28" s="60"/>
      <c r="N28" s="103"/>
      <c r="O28" s="60"/>
      <c r="P28" s="33"/>
      <c r="S28" s="207"/>
      <c r="V28" s="105"/>
    </row>
    <row r="29" spans="1:22" ht="10.5" hidden="1" customHeight="1" x14ac:dyDescent="0.25">
      <c r="A29" s="60"/>
      <c r="B29" s="60"/>
      <c r="C29" s="60"/>
      <c r="D29" s="33"/>
      <c r="E29" s="205" t="s">
        <v>54</v>
      </c>
      <c r="F29" s="205"/>
      <c r="G29" s="33"/>
      <c r="H29" s="58"/>
      <c r="I29" s="38"/>
      <c r="J29" s="60"/>
      <c r="K29" s="60"/>
      <c r="L29" s="60"/>
      <c r="M29" s="60"/>
      <c r="N29" s="103"/>
      <c r="O29" s="33"/>
      <c r="P29" s="85" t="str">
        <f>IF(H27="По обособленному подразделению","MANDATORY","OPTIONAL")</f>
        <v>OPTIONAL</v>
      </c>
      <c r="S29" s="207"/>
      <c r="V29" s="106" t="s">
        <v>55</v>
      </c>
    </row>
    <row r="30" spans="1:22" ht="3.75" customHeight="1" x14ac:dyDescent="0.25">
      <c r="A30" s="56"/>
      <c r="B30" s="56"/>
      <c r="C30" s="56"/>
      <c r="D30" s="33"/>
      <c r="E30" s="47"/>
      <c r="F30" s="48"/>
      <c r="G30" s="59"/>
      <c r="H30" s="41"/>
      <c r="I30" s="33"/>
      <c r="J30" s="56"/>
      <c r="K30" s="56"/>
      <c r="L30" s="56"/>
      <c r="M30" s="56"/>
      <c r="N30" s="103"/>
      <c r="O30" s="33"/>
      <c r="P30" s="33"/>
      <c r="S30" s="208"/>
      <c r="V30" s="105"/>
    </row>
    <row r="31" spans="1:22" ht="3" customHeight="1" x14ac:dyDescent="0.25">
      <c r="A31" s="42"/>
      <c r="B31" s="42"/>
      <c r="C31" s="60"/>
      <c r="D31" s="45"/>
      <c r="E31" s="44"/>
      <c r="F31" s="44"/>
      <c r="G31" s="44"/>
      <c r="H31" s="45"/>
      <c r="I31" s="60"/>
      <c r="J31" s="60"/>
      <c r="K31" s="60"/>
      <c r="L31" s="60"/>
      <c r="M31" s="60"/>
      <c r="N31" s="103"/>
      <c r="O31" s="60"/>
      <c r="P31" s="60"/>
      <c r="S31" s="83"/>
      <c r="V31" s="105"/>
    </row>
    <row r="32" spans="1:22" ht="3" customHeight="1" x14ac:dyDescent="0.25">
      <c r="A32" s="42"/>
      <c r="B32" s="42"/>
      <c r="C32" s="10"/>
      <c r="D32" s="45"/>
      <c r="E32" s="44"/>
      <c r="F32" s="44"/>
      <c r="G32" s="44"/>
      <c r="H32" s="45"/>
      <c r="I32" s="10"/>
      <c r="J32" s="10"/>
      <c r="K32" s="10"/>
      <c r="L32" s="10"/>
      <c r="M32" s="10"/>
      <c r="N32" s="103"/>
      <c r="O32" s="10"/>
      <c r="P32" s="10"/>
      <c r="S32" s="83"/>
      <c r="V32" s="105"/>
    </row>
    <row r="33" spans="1:22" ht="24" customHeight="1" x14ac:dyDescent="0.25">
      <c r="A33" s="42"/>
      <c r="B33" s="42"/>
      <c r="C33" s="60"/>
      <c r="D33" s="45"/>
      <c r="E33" s="205" t="s">
        <v>56</v>
      </c>
      <c r="F33" s="205"/>
      <c r="G33" s="33"/>
      <c r="H33" s="82" t="s">
        <v>57</v>
      </c>
      <c r="I33" s="60"/>
      <c r="J33" s="60"/>
      <c r="K33" s="60"/>
      <c r="L33" s="60"/>
      <c r="M33" s="60"/>
      <c r="N33" s="103"/>
      <c r="O33" s="60"/>
      <c r="P33" s="85" t="s">
        <v>19</v>
      </c>
      <c r="S33" s="80" t="s">
        <v>58</v>
      </c>
      <c r="V33" s="106" t="s">
        <v>59</v>
      </c>
    </row>
    <row r="34" spans="1:22" ht="3" customHeight="1" x14ac:dyDescent="0.25">
      <c r="A34" s="42"/>
      <c r="B34" s="42"/>
      <c r="C34" s="60"/>
      <c r="D34" s="45"/>
      <c r="E34" s="44"/>
      <c r="F34" s="44"/>
      <c r="G34" s="44"/>
      <c r="H34" s="45"/>
      <c r="I34" s="60"/>
      <c r="J34" s="60"/>
      <c r="K34" s="60"/>
      <c r="L34" s="60"/>
      <c r="M34" s="60"/>
      <c r="N34" s="103"/>
      <c r="O34" s="60"/>
      <c r="P34" s="60"/>
      <c r="S34" s="83"/>
      <c r="V34" s="105"/>
    </row>
    <row r="35" spans="1:22" ht="24" customHeight="1" x14ac:dyDescent="0.25">
      <c r="A35" s="42"/>
      <c r="B35" s="42"/>
      <c r="C35" s="60"/>
      <c r="D35" s="45"/>
      <c r="E35" s="205" t="s">
        <v>60</v>
      </c>
      <c r="F35" s="205"/>
      <c r="G35" s="33"/>
      <c r="H35" s="82" t="s">
        <v>61</v>
      </c>
      <c r="I35" s="60"/>
      <c r="J35" s="60"/>
      <c r="K35" s="60"/>
      <c r="L35" s="60"/>
      <c r="M35" s="60"/>
      <c r="N35" s="103"/>
      <c r="O35" s="60"/>
      <c r="P35" s="85" t="s">
        <v>19</v>
      </c>
      <c r="S35" s="80" t="s">
        <v>62</v>
      </c>
      <c r="V35" s="106" t="s">
        <v>63</v>
      </c>
    </row>
    <row r="36" spans="1:22" ht="3" customHeight="1" x14ac:dyDescent="0.25">
      <c r="A36" s="42"/>
      <c r="B36" s="42"/>
      <c r="C36" s="60"/>
      <c r="D36" s="45"/>
      <c r="E36" s="44"/>
      <c r="F36" s="44"/>
      <c r="G36" s="44"/>
      <c r="H36" s="45"/>
      <c r="I36" s="60"/>
      <c r="J36" s="60"/>
      <c r="K36" s="60"/>
      <c r="L36" s="60"/>
      <c r="M36" s="60"/>
      <c r="N36" s="103"/>
      <c r="O36" s="60"/>
      <c r="P36" s="60"/>
      <c r="S36" s="83"/>
      <c r="V36" s="105"/>
    </row>
    <row r="37" spans="1:22" ht="24.75" customHeight="1" x14ac:dyDescent="0.25">
      <c r="A37" s="42"/>
      <c r="B37" s="42"/>
      <c r="C37" s="60"/>
      <c r="D37" s="45"/>
      <c r="E37" s="205" t="s">
        <v>64</v>
      </c>
      <c r="F37" s="205"/>
      <c r="G37" s="33"/>
      <c r="H37" s="81" t="s">
        <v>65</v>
      </c>
      <c r="I37" s="60"/>
      <c r="J37" s="60"/>
      <c r="K37" s="60"/>
      <c r="L37" s="60"/>
      <c r="M37" s="60"/>
      <c r="N37" s="103"/>
      <c r="O37" s="60"/>
      <c r="P37" s="85" t="s">
        <v>19</v>
      </c>
      <c r="S37" s="83"/>
      <c r="V37" s="106" t="s">
        <v>66</v>
      </c>
    </row>
    <row r="38" spans="1:22" ht="3" customHeight="1" x14ac:dyDescent="0.25">
      <c r="A38" s="42"/>
      <c r="B38" s="42"/>
      <c r="C38" s="60"/>
      <c r="D38" s="45"/>
      <c r="E38" s="44"/>
      <c r="F38" s="44"/>
      <c r="G38" s="44"/>
      <c r="H38" s="45"/>
      <c r="I38" s="60"/>
      <c r="J38" s="60"/>
      <c r="K38" s="60"/>
      <c r="L38" s="60"/>
      <c r="M38" s="60"/>
      <c r="N38" s="103"/>
      <c r="O38" s="60"/>
      <c r="P38" s="60"/>
      <c r="S38" s="83"/>
      <c r="V38" s="105"/>
    </row>
    <row r="39" spans="1:22" ht="24.75" customHeight="1" x14ac:dyDescent="0.25">
      <c r="A39" s="42"/>
      <c r="B39" s="42"/>
      <c r="C39" s="60"/>
      <c r="D39" s="45"/>
      <c r="E39" s="205" t="s">
        <v>67</v>
      </c>
      <c r="F39" s="205"/>
      <c r="G39" s="33"/>
      <c r="H39" s="81" t="s">
        <v>65</v>
      </c>
      <c r="I39" s="60"/>
      <c r="J39" s="60"/>
      <c r="K39" s="60"/>
      <c r="L39" s="60"/>
      <c r="M39" s="60"/>
      <c r="N39" s="103"/>
      <c r="O39" s="60"/>
      <c r="P39" s="85" t="s">
        <v>19</v>
      </c>
      <c r="S39" s="83"/>
      <c r="V39" s="106" t="s">
        <v>68</v>
      </c>
    </row>
    <row r="40" spans="1:22" ht="3" customHeight="1" x14ac:dyDescent="0.25">
      <c r="A40" s="42"/>
      <c r="B40" s="42"/>
      <c r="C40" s="60"/>
      <c r="D40" s="45"/>
      <c r="E40" s="44"/>
      <c r="F40" s="44"/>
      <c r="G40" s="44"/>
      <c r="H40" s="45"/>
      <c r="I40" s="60"/>
      <c r="J40" s="60"/>
      <c r="K40" s="60"/>
      <c r="L40" s="60"/>
      <c r="M40" s="60"/>
      <c r="N40" s="103"/>
      <c r="O40" s="60"/>
      <c r="P40" s="60"/>
      <c r="S40" s="83"/>
      <c r="V40" s="105"/>
    </row>
    <row r="41" spans="1:22" ht="24.75" customHeight="1" x14ac:dyDescent="0.25">
      <c r="A41" s="42"/>
      <c r="B41" s="42"/>
      <c r="C41" s="60"/>
      <c r="D41" s="45"/>
      <c r="E41" s="205" t="s">
        <v>69</v>
      </c>
      <c r="F41" s="205"/>
      <c r="G41" s="33"/>
      <c r="H41" s="111" t="s">
        <v>70</v>
      </c>
      <c r="I41" s="60"/>
      <c r="J41" s="60"/>
      <c r="K41" s="60"/>
      <c r="L41" s="60"/>
      <c r="M41" s="60"/>
      <c r="N41" s="103"/>
      <c r="O41" s="60"/>
      <c r="P41" s="85" t="s">
        <v>19</v>
      </c>
      <c r="S41" s="80" t="s">
        <v>71</v>
      </c>
      <c r="V41" s="108" t="s">
        <v>72</v>
      </c>
    </row>
    <row r="42" spans="1:22" ht="3" customHeight="1" x14ac:dyDescent="0.25">
      <c r="A42" s="42"/>
      <c r="B42" s="42"/>
      <c r="C42" s="60"/>
      <c r="D42" s="45"/>
      <c r="E42" s="44"/>
      <c r="F42" s="44"/>
      <c r="G42" s="44"/>
      <c r="H42" s="45"/>
      <c r="I42" s="60"/>
      <c r="J42" s="60"/>
      <c r="K42" s="60"/>
      <c r="L42" s="60"/>
      <c r="M42" s="60"/>
      <c r="N42" s="103"/>
      <c r="O42" s="60"/>
      <c r="P42" s="60"/>
      <c r="S42" s="83"/>
      <c r="V42" s="105"/>
    </row>
    <row r="43" spans="1:22" ht="18.75" customHeight="1" x14ac:dyDescent="0.25">
      <c r="A43" s="42"/>
      <c r="B43" s="42"/>
      <c r="C43" s="60"/>
      <c r="D43" s="45"/>
      <c r="E43" s="205" t="s">
        <v>73</v>
      </c>
      <c r="F43" s="205"/>
      <c r="G43" s="33"/>
      <c r="H43" s="81" t="s">
        <v>74</v>
      </c>
      <c r="I43" s="60"/>
      <c r="J43" s="60"/>
      <c r="K43" s="60"/>
      <c r="L43" s="60"/>
      <c r="M43" s="60"/>
      <c r="N43" s="103"/>
      <c r="O43" s="60"/>
      <c r="P43" s="85" t="s">
        <v>19</v>
      </c>
      <c r="S43" s="83"/>
      <c r="V43" s="106" t="s">
        <v>75</v>
      </c>
    </row>
    <row r="44" spans="1:22" ht="3" customHeight="1" x14ac:dyDescent="0.25">
      <c r="A44" s="42"/>
      <c r="B44" s="42"/>
      <c r="C44" s="60"/>
      <c r="D44" s="45"/>
      <c r="E44" s="44"/>
      <c r="F44" s="44"/>
      <c r="G44" s="44"/>
      <c r="H44" s="45"/>
      <c r="I44" s="60"/>
      <c r="J44" s="60"/>
      <c r="K44" s="60"/>
      <c r="L44" s="60"/>
      <c r="M44" s="60"/>
      <c r="N44" s="103"/>
      <c r="O44" s="60"/>
      <c r="P44" s="60"/>
      <c r="S44" s="83"/>
      <c r="V44" s="105"/>
    </row>
    <row r="45" spans="1:22" ht="75" customHeight="1" x14ac:dyDescent="0.25">
      <c r="A45" s="42"/>
      <c r="B45" s="42"/>
      <c r="C45" s="10"/>
      <c r="D45" s="45"/>
      <c r="E45" s="205" t="s">
        <v>76</v>
      </c>
      <c r="F45" s="205"/>
      <c r="G45" s="33"/>
      <c r="H45" s="81" t="s">
        <v>77</v>
      </c>
      <c r="I45" s="10"/>
      <c r="J45" s="10"/>
      <c r="K45" s="10"/>
      <c r="L45" s="10"/>
      <c r="M45" s="10"/>
      <c r="N45" s="103"/>
      <c r="O45" s="10"/>
      <c r="P45" s="85" t="s">
        <v>19</v>
      </c>
      <c r="S45" s="80" t="s">
        <v>78</v>
      </c>
      <c r="V45" s="106" t="s">
        <v>79</v>
      </c>
    </row>
    <row r="46" spans="1:22" ht="3" customHeight="1" x14ac:dyDescent="0.25">
      <c r="A46" s="42"/>
      <c r="B46" s="42"/>
      <c r="C46" s="10"/>
      <c r="D46" s="45"/>
      <c r="E46" s="44"/>
      <c r="F46" s="44"/>
      <c r="G46" s="44"/>
      <c r="H46" s="45"/>
      <c r="I46" s="10"/>
      <c r="J46" s="10"/>
      <c r="K46" s="10"/>
      <c r="L46" s="10"/>
      <c r="M46" s="10"/>
      <c r="N46" s="103"/>
      <c r="O46" s="10"/>
      <c r="P46" s="10"/>
      <c r="S46" s="83"/>
      <c r="V46" s="105"/>
    </row>
    <row r="47" spans="1:22" ht="11.25" hidden="1" customHeight="1" x14ac:dyDescent="0.25">
      <c r="A47" s="42"/>
      <c r="B47" s="42"/>
      <c r="C47" s="60"/>
      <c r="D47" s="45"/>
      <c r="E47" s="44"/>
      <c r="F47" s="44"/>
      <c r="G47" s="44"/>
      <c r="H47" s="45"/>
      <c r="I47" s="60"/>
      <c r="J47" s="60"/>
      <c r="K47" s="60"/>
      <c r="L47" s="60"/>
      <c r="M47" s="60"/>
      <c r="N47" s="103"/>
      <c r="O47" s="60"/>
      <c r="P47" s="60"/>
      <c r="S47" s="83"/>
      <c r="V47" s="105"/>
    </row>
    <row r="48" spans="1:22" ht="11.25" hidden="1" customHeight="1" x14ac:dyDescent="0.25">
      <c r="A48" s="42"/>
      <c r="B48" s="42"/>
      <c r="C48" s="60"/>
      <c r="D48" s="45"/>
      <c r="E48" s="44"/>
      <c r="F48" s="44"/>
      <c r="G48" s="44"/>
      <c r="H48" s="45"/>
      <c r="I48" s="60"/>
      <c r="J48" s="60"/>
      <c r="K48" s="60"/>
      <c r="L48" s="60"/>
      <c r="M48" s="60"/>
      <c r="N48" s="103"/>
      <c r="O48" s="60"/>
      <c r="P48" s="60"/>
      <c r="S48" s="83"/>
      <c r="V48" s="105"/>
    </row>
    <row r="49" spans="1:22" ht="11.25" hidden="1" customHeight="1" x14ac:dyDescent="0.25">
      <c r="A49" s="42"/>
      <c r="B49" s="42"/>
      <c r="C49" s="60"/>
      <c r="D49" s="45"/>
      <c r="E49" s="44"/>
      <c r="F49" s="44"/>
      <c r="G49" s="44"/>
      <c r="H49" s="45"/>
      <c r="I49" s="60"/>
      <c r="J49" s="60"/>
      <c r="K49" s="60"/>
      <c r="L49" s="60"/>
      <c r="M49" s="60"/>
      <c r="N49" s="103"/>
      <c r="O49" s="60"/>
      <c r="P49" s="60"/>
      <c r="S49" s="83"/>
      <c r="V49" s="105"/>
    </row>
    <row r="50" spans="1:22" ht="11.25" hidden="1" customHeight="1" x14ac:dyDescent="0.25">
      <c r="A50" s="42"/>
      <c r="B50" s="42"/>
      <c r="C50" s="60"/>
      <c r="D50" s="45"/>
      <c r="E50" s="44"/>
      <c r="F50" s="44"/>
      <c r="G50" s="44"/>
      <c r="H50" s="45"/>
      <c r="I50" s="60"/>
      <c r="J50" s="60"/>
      <c r="K50" s="60"/>
      <c r="L50" s="60"/>
      <c r="M50" s="60"/>
      <c r="N50" s="103"/>
      <c r="O50" s="60"/>
      <c r="P50" s="60"/>
      <c r="S50" s="83"/>
      <c r="V50" s="105"/>
    </row>
    <row r="51" spans="1:22" ht="11.25" hidden="1" customHeight="1" x14ac:dyDescent="0.25">
      <c r="A51" s="42"/>
      <c r="B51" s="42"/>
      <c r="C51" s="60"/>
      <c r="D51" s="45"/>
      <c r="E51" s="44"/>
      <c r="F51" s="44"/>
      <c r="G51" s="44"/>
      <c r="H51" s="45"/>
      <c r="I51" s="60"/>
      <c r="J51" s="60"/>
      <c r="K51" s="60"/>
      <c r="L51" s="60"/>
      <c r="M51" s="60"/>
      <c r="N51" s="103"/>
      <c r="O51" s="60"/>
      <c r="P51" s="60"/>
      <c r="S51" s="83"/>
      <c r="V51" s="105"/>
    </row>
    <row r="52" spans="1:22" ht="11.25" hidden="1" customHeight="1" x14ac:dyDescent="0.25">
      <c r="A52" s="42"/>
      <c r="B52" s="42"/>
      <c r="C52" s="60"/>
      <c r="D52" s="45"/>
      <c r="E52" s="44"/>
      <c r="F52" s="44"/>
      <c r="G52" s="44"/>
      <c r="H52" s="45"/>
      <c r="I52" s="60"/>
      <c r="J52" s="60"/>
      <c r="K52" s="60"/>
      <c r="L52" s="60"/>
      <c r="M52" s="60"/>
      <c r="N52" s="103"/>
      <c r="O52" s="60"/>
      <c r="P52" s="60"/>
      <c r="S52" s="83"/>
      <c r="V52" s="105"/>
    </row>
    <row r="53" spans="1:22" ht="11.25" hidden="1" customHeight="1" x14ac:dyDescent="0.25">
      <c r="A53" s="42"/>
      <c r="B53" s="42"/>
      <c r="C53" s="60"/>
      <c r="D53" s="45"/>
      <c r="E53" s="44"/>
      <c r="F53" s="44"/>
      <c r="G53" s="44"/>
      <c r="H53" s="45"/>
      <c r="I53" s="60"/>
      <c r="J53" s="60"/>
      <c r="K53" s="60"/>
      <c r="L53" s="60"/>
      <c r="M53" s="60"/>
      <c r="N53" s="103"/>
      <c r="O53" s="60"/>
      <c r="P53" s="60"/>
      <c r="S53" s="83"/>
      <c r="V53" s="105"/>
    </row>
    <row r="54" spans="1:22" ht="11.25" hidden="1" customHeight="1" x14ac:dyDescent="0.25">
      <c r="A54" s="42"/>
      <c r="B54" s="42"/>
      <c r="C54" s="60"/>
      <c r="D54" s="45"/>
      <c r="E54" s="44"/>
      <c r="F54" s="44"/>
      <c r="G54" s="44"/>
      <c r="H54" s="45"/>
      <c r="I54" s="60"/>
      <c r="J54" s="60"/>
      <c r="K54" s="60"/>
      <c r="L54" s="60"/>
      <c r="M54" s="60"/>
      <c r="N54" s="103"/>
      <c r="O54" s="60"/>
      <c r="P54" s="60"/>
      <c r="S54" s="83"/>
      <c r="V54" s="105"/>
    </row>
    <row r="55" spans="1:22" ht="11.25" hidden="1" customHeight="1" x14ac:dyDescent="0.25">
      <c r="A55" s="42"/>
      <c r="B55" s="42"/>
      <c r="C55" s="10"/>
      <c r="D55" s="45"/>
      <c r="E55" s="44"/>
      <c r="F55" s="44"/>
      <c r="G55" s="44"/>
      <c r="H55" s="45"/>
      <c r="I55" s="10"/>
      <c r="J55" s="10"/>
      <c r="K55" s="10"/>
      <c r="L55" s="10"/>
      <c r="M55" s="10"/>
      <c r="N55" s="103"/>
      <c r="O55" s="10"/>
      <c r="P55" s="10"/>
      <c r="S55" s="83"/>
      <c r="V55" s="105"/>
    </row>
    <row r="56" spans="1:22" ht="11.25" hidden="1" customHeight="1" x14ac:dyDescent="0.25">
      <c r="A56" s="42"/>
      <c r="B56" s="42"/>
      <c r="C56" s="10"/>
      <c r="D56" s="45"/>
      <c r="E56" s="44"/>
      <c r="F56" s="44"/>
      <c r="G56" s="44"/>
      <c r="H56" s="45"/>
      <c r="I56" s="10"/>
      <c r="J56" s="10"/>
      <c r="K56" s="10"/>
      <c r="L56" s="10"/>
      <c r="M56" s="10"/>
      <c r="N56" s="103"/>
      <c r="O56" s="10"/>
      <c r="P56" s="10"/>
      <c r="S56" s="83"/>
      <c r="V56" s="105"/>
    </row>
    <row r="57" spans="1:22" ht="11.25" hidden="1" customHeight="1" x14ac:dyDescent="0.25">
      <c r="A57" s="42"/>
      <c r="B57" s="42"/>
      <c r="C57" s="10"/>
      <c r="D57" s="45"/>
      <c r="E57" s="44"/>
      <c r="F57" s="44"/>
      <c r="G57" s="44"/>
      <c r="H57" s="45"/>
      <c r="I57" s="10"/>
      <c r="J57" s="10"/>
      <c r="K57" s="10"/>
      <c r="L57" s="10"/>
      <c r="M57" s="10"/>
      <c r="N57" s="103"/>
      <c r="O57" s="10"/>
      <c r="P57" s="10"/>
      <c r="S57" s="83"/>
      <c r="V57" s="105"/>
    </row>
    <row r="58" spans="1:22" ht="5.25" customHeight="1" x14ac:dyDescent="0.25">
      <c r="A58" s="42"/>
      <c r="B58" s="42"/>
      <c r="C58" s="10"/>
      <c r="D58" s="45"/>
      <c r="E58" s="86"/>
      <c r="F58" s="86"/>
      <c r="G58" s="86"/>
      <c r="H58" s="86"/>
      <c r="I58" s="10"/>
      <c r="J58" s="10"/>
      <c r="K58" s="10"/>
      <c r="L58" s="10"/>
      <c r="M58" s="10"/>
      <c r="N58" s="103"/>
      <c r="O58" s="10"/>
      <c r="P58" s="10"/>
      <c r="S58" s="83"/>
      <c r="V58" s="105"/>
    </row>
    <row r="59" spans="1:22" ht="6" customHeight="1" x14ac:dyDescent="0.25">
      <c r="A59" s="10"/>
      <c r="B59" s="10"/>
      <c r="C59" s="10"/>
      <c r="D59" s="10"/>
      <c r="E59" s="87"/>
      <c r="F59" s="87"/>
      <c r="G59" s="87"/>
      <c r="H59" s="87"/>
      <c r="I59" s="10"/>
      <c r="J59" s="10"/>
      <c r="K59" s="10"/>
      <c r="L59" s="10"/>
      <c r="M59" s="10"/>
      <c r="N59" s="103"/>
      <c r="O59" s="10"/>
      <c r="P59" s="10"/>
      <c r="S59" s="83"/>
      <c r="V59" s="105"/>
    </row>
    <row r="60" spans="1:22" ht="15" customHeight="1" x14ac:dyDescent="0.25">
      <c r="A60" s="10"/>
      <c r="B60" s="10"/>
      <c r="C60" s="10"/>
      <c r="D60" s="10"/>
      <c r="E60" s="215" t="s">
        <v>80</v>
      </c>
      <c r="F60" s="215"/>
      <c r="G60" s="55"/>
      <c r="H60" s="55"/>
      <c r="I60" s="10"/>
      <c r="J60" s="10"/>
      <c r="K60" s="10"/>
      <c r="L60" s="10"/>
      <c r="M60" s="10"/>
      <c r="N60" s="103"/>
      <c r="O60" s="10"/>
      <c r="P60" s="10"/>
      <c r="S60" s="83"/>
      <c r="V60" s="105"/>
    </row>
    <row r="61" spans="1:22" ht="6" customHeight="1" x14ac:dyDescent="0.25">
      <c r="A61" s="10"/>
      <c r="B61" s="10"/>
      <c r="C61" s="10"/>
      <c r="D61" s="10"/>
      <c r="E61" s="47"/>
      <c r="F61" s="48"/>
      <c r="G61" s="10"/>
      <c r="H61" s="33"/>
      <c r="I61" s="10"/>
      <c r="J61" s="10"/>
      <c r="K61" s="10"/>
      <c r="L61" s="10"/>
      <c r="M61" s="10"/>
      <c r="N61" s="103"/>
      <c r="O61" s="10"/>
      <c r="P61" s="33"/>
      <c r="S61" s="83"/>
      <c r="V61" s="105"/>
    </row>
    <row r="62" spans="1:22" ht="24" customHeight="1" x14ac:dyDescent="0.25">
      <c r="A62" s="60"/>
      <c r="B62" s="60"/>
      <c r="C62" s="60"/>
      <c r="D62" s="33"/>
      <c r="E62" s="205" t="s">
        <v>81</v>
      </c>
      <c r="F62" s="104" t="s">
        <v>82</v>
      </c>
      <c r="G62" s="33"/>
      <c r="H62" s="81" t="s">
        <v>83</v>
      </c>
      <c r="I62" s="38"/>
      <c r="J62" s="60"/>
      <c r="K62" s="60"/>
      <c r="L62" s="60"/>
      <c r="M62" s="60"/>
      <c r="N62" s="103"/>
      <c r="O62" s="33"/>
      <c r="P62" s="85" t="s">
        <v>19</v>
      </c>
      <c r="S62" s="83"/>
      <c r="V62" s="106" t="s">
        <v>84</v>
      </c>
    </row>
    <row r="63" spans="1:22" ht="24" customHeight="1" x14ac:dyDescent="0.25">
      <c r="A63" s="60"/>
      <c r="B63" s="60"/>
      <c r="C63" s="60"/>
      <c r="D63" s="33"/>
      <c r="E63" s="205"/>
      <c r="F63" s="104" t="s">
        <v>85</v>
      </c>
      <c r="G63" s="33"/>
      <c r="H63" s="81" t="s">
        <v>83</v>
      </c>
      <c r="I63" s="38"/>
      <c r="J63" s="60"/>
      <c r="K63" s="60"/>
      <c r="L63" s="60"/>
      <c r="M63" s="60"/>
      <c r="N63" s="103"/>
      <c r="O63" s="33"/>
      <c r="P63" s="85" t="s">
        <v>19</v>
      </c>
      <c r="S63" s="83"/>
      <c r="V63" s="106" t="s">
        <v>86</v>
      </c>
    </row>
    <row r="64" spans="1:22" ht="15" customHeight="1" x14ac:dyDescent="0.25">
      <c r="A64" s="60"/>
      <c r="B64" s="60"/>
      <c r="C64" s="60"/>
      <c r="D64" s="33"/>
      <c r="E64" s="205" t="s">
        <v>87</v>
      </c>
      <c r="F64" s="104" t="s">
        <v>88</v>
      </c>
      <c r="G64" s="33"/>
      <c r="H64" s="81" t="s">
        <v>89</v>
      </c>
      <c r="I64" s="38"/>
      <c r="J64" s="60"/>
      <c r="K64" s="60"/>
      <c r="L64" s="60"/>
      <c r="M64" s="60"/>
      <c r="N64" s="103"/>
      <c r="O64" s="33"/>
      <c r="P64" s="85" t="s">
        <v>19</v>
      </c>
      <c r="S64" s="83"/>
      <c r="V64" s="106" t="s">
        <v>90</v>
      </c>
    </row>
    <row r="65" spans="1:22" ht="15" customHeight="1" x14ac:dyDescent="0.25">
      <c r="A65" s="60"/>
      <c r="B65" s="60"/>
      <c r="C65" s="60"/>
      <c r="D65" s="33"/>
      <c r="E65" s="205"/>
      <c r="F65" s="104" t="s">
        <v>91</v>
      </c>
      <c r="G65" s="33"/>
      <c r="H65" s="81" t="s">
        <v>92</v>
      </c>
      <c r="I65" s="38"/>
      <c r="J65" s="60"/>
      <c r="K65" s="60"/>
      <c r="L65" s="60"/>
      <c r="M65" s="60"/>
      <c r="N65" s="103"/>
      <c r="O65" s="33"/>
      <c r="P65" s="85" t="s">
        <v>19</v>
      </c>
      <c r="S65" s="83"/>
      <c r="V65" s="106" t="s">
        <v>93</v>
      </c>
    </row>
    <row r="66" spans="1:22" ht="15" customHeight="1" x14ac:dyDescent="0.25">
      <c r="A66" s="60"/>
      <c r="B66" s="60"/>
      <c r="C66" s="60"/>
      <c r="D66" s="33"/>
      <c r="E66" s="205" t="s">
        <v>94</v>
      </c>
      <c r="F66" s="104" t="s">
        <v>88</v>
      </c>
      <c r="G66" s="33"/>
      <c r="H66" s="81" t="s">
        <v>89</v>
      </c>
      <c r="I66" s="38"/>
      <c r="J66" s="60"/>
      <c r="K66" s="60"/>
      <c r="L66" s="60"/>
      <c r="M66" s="60"/>
      <c r="N66" s="103"/>
      <c r="O66" s="33"/>
      <c r="P66" s="85" t="s">
        <v>19</v>
      </c>
      <c r="S66" s="83"/>
      <c r="V66" s="106" t="s">
        <v>95</v>
      </c>
    </row>
    <row r="67" spans="1:22" ht="15" customHeight="1" x14ac:dyDescent="0.25">
      <c r="A67" s="60"/>
      <c r="B67" s="60"/>
      <c r="C67" s="60"/>
      <c r="D67" s="33"/>
      <c r="E67" s="205"/>
      <c r="F67" s="104" t="s">
        <v>91</v>
      </c>
      <c r="G67" s="33"/>
      <c r="H67" s="81" t="s">
        <v>92</v>
      </c>
      <c r="I67" s="38"/>
      <c r="J67" s="60"/>
      <c r="K67" s="60"/>
      <c r="L67" s="60"/>
      <c r="M67" s="60"/>
      <c r="N67" s="103"/>
      <c r="O67" s="33"/>
      <c r="P67" s="85" t="s">
        <v>19</v>
      </c>
      <c r="S67" s="83"/>
      <c r="V67" s="106" t="s">
        <v>96</v>
      </c>
    </row>
    <row r="68" spans="1:22" ht="15" customHeight="1" x14ac:dyDescent="0.25">
      <c r="A68" s="10"/>
      <c r="B68" s="10"/>
      <c r="C68" s="10"/>
      <c r="D68" s="33"/>
      <c r="E68" s="205" t="s">
        <v>97</v>
      </c>
      <c r="F68" s="104" t="s">
        <v>88</v>
      </c>
      <c r="G68" s="33"/>
      <c r="H68" s="81" t="s">
        <v>98</v>
      </c>
      <c r="I68" s="38"/>
      <c r="J68" s="10"/>
      <c r="K68" s="10"/>
      <c r="L68" s="10"/>
      <c r="M68" s="10"/>
      <c r="N68" s="103"/>
      <c r="O68" s="33"/>
      <c r="P68" s="85" t="s">
        <v>19</v>
      </c>
      <c r="S68" s="83"/>
      <c r="V68" s="106" t="s">
        <v>99</v>
      </c>
    </row>
    <row r="69" spans="1:22" ht="15" customHeight="1" x14ac:dyDescent="0.25">
      <c r="A69" s="10"/>
      <c r="B69" s="10"/>
      <c r="C69" s="10"/>
      <c r="D69" s="33"/>
      <c r="E69" s="205"/>
      <c r="F69" s="104" t="s">
        <v>100</v>
      </c>
      <c r="G69" s="33"/>
      <c r="H69" s="81" t="s">
        <v>101</v>
      </c>
      <c r="I69" s="38"/>
      <c r="J69" s="10"/>
      <c r="K69" s="10"/>
      <c r="L69" s="10"/>
      <c r="M69" s="10"/>
      <c r="N69" s="103"/>
      <c r="O69" s="33"/>
      <c r="P69" s="85" t="s">
        <v>19</v>
      </c>
      <c r="S69" s="83"/>
      <c r="V69" s="106" t="s">
        <v>102</v>
      </c>
    </row>
    <row r="70" spans="1:22" ht="15" customHeight="1" x14ac:dyDescent="0.25">
      <c r="A70" s="10"/>
      <c r="B70" s="10"/>
      <c r="C70" s="10"/>
      <c r="D70" s="33"/>
      <c r="E70" s="205"/>
      <c r="F70" s="104" t="s">
        <v>91</v>
      </c>
      <c r="G70" s="33"/>
      <c r="H70" s="81" t="s">
        <v>92</v>
      </c>
      <c r="I70" s="38"/>
      <c r="J70" s="10"/>
      <c r="K70" s="10"/>
      <c r="L70" s="10"/>
      <c r="M70" s="10"/>
      <c r="N70" s="103"/>
      <c r="O70" s="33"/>
      <c r="P70" s="85" t="s">
        <v>19</v>
      </c>
      <c r="S70" s="83"/>
      <c r="V70" s="106" t="s">
        <v>103</v>
      </c>
    </row>
    <row r="71" spans="1:22" ht="15" customHeight="1" x14ac:dyDescent="0.25">
      <c r="A71" s="10"/>
      <c r="B71" s="10"/>
      <c r="C71" s="10"/>
      <c r="D71" s="33"/>
      <c r="E71" s="205"/>
      <c r="F71" s="104" t="s">
        <v>104</v>
      </c>
      <c r="G71" s="33"/>
      <c r="H71" s="147" t="s">
        <v>105</v>
      </c>
      <c r="I71" s="38"/>
      <c r="J71" s="10"/>
      <c r="K71" s="10"/>
      <c r="L71" s="10"/>
      <c r="M71" s="10"/>
      <c r="N71" s="103"/>
      <c r="O71" s="33"/>
      <c r="P71" s="85" t="s">
        <v>19</v>
      </c>
      <c r="S71" s="83"/>
      <c r="V71" s="106" t="s">
        <v>106</v>
      </c>
    </row>
    <row r="72" spans="1:22" ht="9" customHeight="1" x14ac:dyDescent="0.25">
      <c r="A72" s="10"/>
      <c r="B72" s="10"/>
      <c r="C72" s="10"/>
      <c r="D72" s="10"/>
      <c r="E72" s="49"/>
      <c r="F72" s="33"/>
      <c r="G72" s="10"/>
      <c r="H72" s="41"/>
      <c r="I72" s="10"/>
      <c r="J72" s="10"/>
      <c r="K72" s="10"/>
      <c r="L72" s="10"/>
      <c r="M72" s="10"/>
      <c r="N72" s="10"/>
      <c r="O72" s="10"/>
      <c r="P72" s="33"/>
    </row>
    <row r="73" spans="1:22" ht="5.25" customHeight="1" x14ac:dyDescent="0.25">
      <c r="E73" s="86"/>
      <c r="F73" s="86"/>
      <c r="G73" s="86"/>
      <c r="H73" s="86"/>
    </row>
    <row r="74" spans="1:22" ht="5.25" customHeight="1" x14ac:dyDescent="0.25">
      <c r="E74" s="87"/>
      <c r="F74" s="87"/>
      <c r="G74" s="87"/>
      <c r="H74" s="87"/>
    </row>
    <row r="75" spans="1:22" ht="15" customHeight="1" x14ac:dyDescent="0.25">
      <c r="A75" s="10"/>
      <c r="B75" s="10"/>
      <c r="C75" s="10"/>
      <c r="D75" s="10"/>
      <c r="E75" s="214" t="s">
        <v>107</v>
      </c>
      <c r="F75" s="214"/>
      <c r="G75" s="214"/>
      <c r="H75" s="214"/>
      <c r="I75" s="10"/>
      <c r="J75" s="10"/>
      <c r="K75" s="10"/>
      <c r="L75" s="10"/>
      <c r="M75" s="10"/>
      <c r="N75" s="10"/>
      <c r="O75" s="10"/>
      <c r="P75" s="10"/>
    </row>
    <row r="76" spans="1:22" ht="5.25" customHeight="1" x14ac:dyDescent="0.25">
      <c r="E76" s="86"/>
      <c r="F76" s="86"/>
      <c r="G76" s="86"/>
      <c r="H76" s="86"/>
    </row>
    <row r="77" spans="1:22" ht="5.25" customHeight="1" x14ac:dyDescent="0.25">
      <c r="E77" s="87"/>
      <c r="F77" s="87"/>
      <c r="G77" s="87"/>
      <c r="H77" s="87"/>
    </row>
    <row r="78" spans="1:22" ht="42" customHeight="1" x14ac:dyDescent="0.25">
      <c r="A78" s="42"/>
      <c r="B78" s="42"/>
      <c r="C78" s="60"/>
      <c r="D78" s="45"/>
      <c r="E78" s="205" t="s">
        <v>108</v>
      </c>
      <c r="F78" s="205"/>
      <c r="G78" s="33"/>
      <c r="H78" s="84"/>
      <c r="I78" s="60"/>
      <c r="J78" s="60"/>
      <c r="K78" s="60"/>
      <c r="L78" s="60"/>
      <c r="M78" s="60"/>
      <c r="N78" s="60"/>
      <c r="O78" s="60"/>
      <c r="P78" s="60"/>
      <c r="S78" s="80" t="s">
        <v>109</v>
      </c>
    </row>
    <row r="79" spans="1:22" ht="3" customHeight="1" x14ac:dyDescent="0.25"/>
    <row r="80" spans="1:22" ht="24" customHeight="1" x14ac:dyDescent="0.25">
      <c r="A80" s="42"/>
      <c r="B80" s="42"/>
      <c r="C80" s="60"/>
      <c r="D80" s="45"/>
      <c r="E80" s="205" t="s">
        <v>110</v>
      </c>
      <c r="F80" s="205"/>
      <c r="G80" s="33"/>
      <c r="H80" s="148" t="str">
        <f>HYPERLINK("https://eias.ru/files/46ep.stx.eias.justification.rtf","Загрузить")</f>
        <v>Загрузить</v>
      </c>
      <c r="I80" s="60"/>
      <c r="J80" s="60"/>
      <c r="K80" s="60"/>
      <c r="L80" s="60"/>
      <c r="M80" s="60"/>
      <c r="N80" s="60"/>
      <c r="O80" s="60"/>
      <c r="P80" s="60"/>
      <c r="S80" s="83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6"/>
      <c r="F83" s="86"/>
      <c r="G83" s="86"/>
      <c r="H83" s="86"/>
    </row>
    <row r="84" spans="5:8" ht="5.25" customHeight="1" x14ac:dyDescent="0.25">
      <c r="E84" s="87"/>
      <c r="F84" s="87"/>
      <c r="G84" s="87"/>
      <c r="H84" s="87"/>
    </row>
    <row r="85" spans="5:8" ht="30.75" customHeight="1" x14ac:dyDescent="0.25">
      <c r="H85" s="78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 x14ac:dyDescent="0.25">
      <c r="E86" s="216" t="s">
        <v>111</v>
      </c>
      <c r="F86" s="88" t="s">
        <v>112</v>
      </c>
      <c r="G86" s="89"/>
      <c r="H86" s="74" t="s">
        <v>113</v>
      </c>
    </row>
    <row r="87" spans="5:8" ht="15" customHeight="1" x14ac:dyDescent="0.25">
      <c r="E87" s="216"/>
      <c r="F87" s="88" t="s">
        <v>114</v>
      </c>
      <c r="G87" s="89"/>
      <c r="H87" s="74" t="s">
        <v>115</v>
      </c>
    </row>
    <row r="88" spans="5:8" ht="15" customHeight="1" x14ac:dyDescent="0.25">
      <c r="E88" s="216" t="s">
        <v>116</v>
      </c>
      <c r="F88" s="88" t="s">
        <v>112</v>
      </c>
      <c r="G88" s="89"/>
      <c r="H88" s="74" t="s">
        <v>117</v>
      </c>
    </row>
    <row r="89" spans="5:8" ht="15" customHeight="1" x14ac:dyDescent="0.25">
      <c r="E89" s="216"/>
      <c r="F89" s="88" t="s">
        <v>114</v>
      </c>
      <c r="G89" s="89"/>
      <c r="H89" s="74" t="s">
        <v>115</v>
      </c>
    </row>
    <row r="90" spans="5:8" ht="15" customHeight="1" x14ac:dyDescent="0.25">
      <c r="E90" s="216" t="s">
        <v>118</v>
      </c>
      <c r="F90" s="88" t="s">
        <v>112</v>
      </c>
      <c r="G90" s="89"/>
      <c r="H90" s="74" t="s">
        <v>119</v>
      </c>
    </row>
    <row r="91" spans="5:8" ht="15" customHeight="1" x14ac:dyDescent="0.25">
      <c r="E91" s="216"/>
      <c r="F91" s="88" t="s">
        <v>114</v>
      </c>
      <c r="G91" s="89"/>
      <c r="H91" s="74" t="s">
        <v>115</v>
      </c>
    </row>
    <row r="92" spans="5:8" ht="15" customHeight="1" x14ac:dyDescent="0.25">
      <c r="E92" s="216" t="s">
        <v>120</v>
      </c>
      <c r="F92" s="88" t="s">
        <v>112</v>
      </c>
      <c r="G92" s="89"/>
      <c r="H92" s="74" t="s">
        <v>121</v>
      </c>
    </row>
    <row r="93" spans="5:8" ht="15" customHeight="1" x14ac:dyDescent="0.25">
      <c r="E93" s="216"/>
      <c r="F93" s="88" t="s">
        <v>114</v>
      </c>
      <c r="G93" s="89"/>
      <c r="H93" s="74" t="s">
        <v>115</v>
      </c>
    </row>
    <row r="94" spans="5:8" ht="15" customHeight="1" x14ac:dyDescent="0.25">
      <c r="E94" s="216" t="s">
        <v>122</v>
      </c>
      <c r="F94" s="88" t="s">
        <v>112</v>
      </c>
      <c r="G94" s="89"/>
      <c r="H94" s="74" t="s">
        <v>123</v>
      </c>
    </row>
    <row r="95" spans="5:8" ht="15" customHeight="1" x14ac:dyDescent="0.25">
      <c r="E95" s="216"/>
      <c r="F95" s="88" t="s">
        <v>114</v>
      </c>
      <c r="G95" s="89"/>
      <c r="H95" s="74" t="s">
        <v>115</v>
      </c>
    </row>
    <row r="96" spans="5:8" ht="15" customHeight="1" x14ac:dyDescent="0.25">
      <c r="E96" s="216" t="s">
        <v>124</v>
      </c>
      <c r="F96" s="88" t="s">
        <v>112</v>
      </c>
      <c r="G96" s="89"/>
      <c r="H96" s="161" t="s">
        <v>125</v>
      </c>
    </row>
    <row r="97" spans="1:19" ht="15" customHeight="1" x14ac:dyDescent="0.25">
      <c r="E97" s="216"/>
      <c r="F97" s="88" t="s">
        <v>114</v>
      </c>
      <c r="G97" s="89"/>
      <c r="H97" s="161" t="s">
        <v>115</v>
      </c>
    </row>
    <row r="98" spans="1:19" ht="15" customHeight="1" x14ac:dyDescent="0.25">
      <c r="E98" s="216" t="s">
        <v>126</v>
      </c>
      <c r="F98" s="88" t="s">
        <v>112</v>
      </c>
      <c r="G98" s="89"/>
      <c r="H98" s="166" t="s">
        <v>127</v>
      </c>
    </row>
    <row r="99" spans="1:19" ht="15" customHeight="1" x14ac:dyDescent="0.25">
      <c r="E99" s="216"/>
      <c r="F99" s="88" t="s">
        <v>114</v>
      </c>
      <c r="G99" s="89"/>
      <c r="H99" s="166" t="s">
        <v>115</v>
      </c>
    </row>
    <row r="100" spans="1:19" ht="15" customHeight="1" x14ac:dyDescent="0.25">
      <c r="E100" s="216" t="s">
        <v>128</v>
      </c>
      <c r="F100" s="88" t="s">
        <v>112</v>
      </c>
      <c r="G100" s="89"/>
      <c r="H100" s="177" t="s">
        <v>129</v>
      </c>
    </row>
    <row r="101" spans="1:19" ht="15" customHeight="1" x14ac:dyDescent="0.25">
      <c r="E101" s="216"/>
      <c r="F101" s="88" t="s">
        <v>114</v>
      </c>
      <c r="G101" s="89"/>
      <c r="H101" s="177" t="s">
        <v>115</v>
      </c>
    </row>
    <row r="102" spans="1:19" ht="15" customHeight="1" x14ac:dyDescent="0.25">
      <c r="E102" s="216" t="s">
        <v>130</v>
      </c>
      <c r="F102" s="88" t="s">
        <v>112</v>
      </c>
      <c r="G102" s="89"/>
      <c r="H102" s="179" t="s">
        <v>131</v>
      </c>
    </row>
    <row r="103" spans="1:19" ht="15" customHeight="1" x14ac:dyDescent="0.25">
      <c r="E103" s="216"/>
      <c r="F103" s="88" t="s">
        <v>114</v>
      </c>
      <c r="G103" s="89"/>
      <c r="H103" s="179" t="s">
        <v>115</v>
      </c>
    </row>
    <row r="104" spans="1:19" ht="15" customHeight="1" x14ac:dyDescent="0.25">
      <c r="E104" s="216" t="s">
        <v>132</v>
      </c>
      <c r="F104" s="88" t="s">
        <v>112</v>
      </c>
      <c r="G104" s="89"/>
      <c r="H104" s="181" t="s">
        <v>133</v>
      </c>
    </row>
    <row r="105" spans="1:19" ht="15" customHeight="1" x14ac:dyDescent="0.25">
      <c r="E105" s="216"/>
      <c r="F105" s="88" t="s">
        <v>114</v>
      </c>
      <c r="G105" s="89"/>
      <c r="H105" s="181" t="s">
        <v>115</v>
      </c>
    </row>
    <row r="106" spans="1:19" ht="10.5" hidden="1" customHeight="1" x14ac:dyDescent="0.25">
      <c r="E106" s="216" t="s">
        <v>29</v>
      </c>
      <c r="F106" s="88" t="s">
        <v>112</v>
      </c>
      <c r="G106" s="89"/>
      <c r="H106" s="149"/>
    </row>
    <row r="107" spans="1:19" ht="10.5" hidden="1" customHeight="1" x14ac:dyDescent="0.25">
      <c r="E107" s="216"/>
      <c r="F107" s="88" t="s">
        <v>114</v>
      </c>
      <c r="G107" s="89"/>
      <c r="H107" s="149"/>
    </row>
    <row r="108" spans="1:19" ht="10.5" hidden="1" customHeight="1" x14ac:dyDescent="0.25">
      <c r="E108" s="216" t="s">
        <v>134</v>
      </c>
      <c r="F108" s="88" t="s">
        <v>112</v>
      </c>
      <c r="G108" s="89"/>
      <c r="H108" s="149"/>
    </row>
    <row r="109" spans="1:19" ht="10.5" hidden="1" customHeight="1" x14ac:dyDescent="0.25">
      <c r="E109" s="216"/>
      <c r="F109" s="88" t="s">
        <v>114</v>
      </c>
      <c r="G109" s="89"/>
      <c r="H109" s="149"/>
    </row>
    <row r="110" spans="1:19" ht="5.25" customHeight="1" x14ac:dyDescent="0.25">
      <c r="E110" s="86"/>
      <c r="F110" s="86"/>
      <c r="G110" s="86"/>
      <c r="H110" s="86"/>
    </row>
    <row r="111" spans="1:19" ht="5.25" customHeight="1" x14ac:dyDescent="0.25">
      <c r="E111" s="87"/>
      <c r="F111" s="87"/>
      <c r="G111" s="87"/>
      <c r="H111" s="87"/>
    </row>
    <row r="112" spans="1:19" ht="30" customHeight="1" x14ac:dyDescent="0.25">
      <c r="A112" s="42"/>
      <c r="B112" s="42"/>
      <c r="C112" s="60"/>
      <c r="D112" s="45"/>
      <c r="E112" s="205" t="s">
        <v>135</v>
      </c>
      <c r="F112" s="205"/>
      <c r="G112" s="33"/>
      <c r="H112" s="140" t="s">
        <v>136</v>
      </c>
      <c r="I112" s="60"/>
      <c r="J112" s="60"/>
      <c r="K112" s="60"/>
      <c r="L112" s="60"/>
      <c r="M112" s="60"/>
      <c r="N112" s="103"/>
      <c r="O112" s="60"/>
      <c r="S112" s="83"/>
    </row>
    <row r="113" spans="5:8" ht="5.25" customHeight="1" x14ac:dyDescent="0.25">
      <c r="E113" s="86"/>
      <c r="F113" s="86"/>
      <c r="G113" s="86"/>
      <c r="H113" s="86"/>
    </row>
    <row r="114" spans="5:8" ht="5.25" customHeight="1" x14ac:dyDescent="0.25">
      <c r="E114" s="87"/>
      <c r="F114" s="87"/>
      <c r="G114" s="87"/>
      <c r="H114" s="87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MO_LIST_18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 tooltip="info@energoset-r.ru"/>
    <hyperlink ref="H80" r:id="rId3" display="https://eias.ru/files/46ep.stx.eias.justification.rtf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54"/>
  <sheetViews>
    <sheetView showGridLines="0" topLeftCell="C153" workbookViewId="0">
      <selection activeCell="D8" sqref="D8:L155"/>
    </sheetView>
  </sheetViews>
  <sheetFormatPr defaultRowHeight="10.5" customHeight="1" x14ac:dyDescent="0.25"/>
  <cols>
    <col min="1" max="2" width="4.7109375" style="187" hidden="1" customWidth="1"/>
    <col min="3" max="3" width="2.7109375" style="187" customWidth="1"/>
    <col min="4" max="4" width="10.7109375" style="187" customWidth="1"/>
    <col min="5" max="5" width="70.7109375" style="187" customWidth="1"/>
    <col min="6" max="6" width="10.7109375" style="187" customWidth="1"/>
    <col min="7" max="7" width="6.7109375" style="187" customWidth="1"/>
    <col min="8" max="12" width="17.7109375" style="187" customWidth="1"/>
    <col min="13" max="13" width="2.7109375" style="187" customWidth="1"/>
    <col min="14" max="19" width="13.5703125" style="187" hidden="1" customWidth="1"/>
    <col min="20" max="20" width="33.7109375" style="187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10" t="s">
        <v>137</v>
      </c>
      <c r="I3" s="109" t="s">
        <v>138</v>
      </c>
      <c r="J3" s="109" t="s">
        <v>139</v>
      </c>
      <c r="K3" s="109" t="s">
        <v>140</v>
      </c>
      <c r="L3" s="109" t="s">
        <v>141</v>
      </c>
      <c r="N3" s="110" t="s">
        <v>142</v>
      </c>
      <c r="O3" s="110" t="s">
        <v>143</v>
      </c>
      <c r="P3" s="110" t="s">
        <v>144</v>
      </c>
      <c r="Q3" s="110" t="s">
        <v>145</v>
      </c>
      <c r="R3" s="110" t="s">
        <v>146</v>
      </c>
      <c r="S3" s="110" t="s">
        <v>147</v>
      </c>
      <c r="T3" s="110" t="s">
        <v>148</v>
      </c>
    </row>
    <row r="4" spans="1:20" ht="10.5" hidden="1" customHeight="1" x14ac:dyDescent="0.25">
      <c r="A4" s="70"/>
      <c r="F4" s="69"/>
      <c r="G4" s="69"/>
      <c r="H4" s="69"/>
      <c r="I4" s="69"/>
      <c r="J4" s="69"/>
      <c r="K4" s="69"/>
      <c r="L4" s="69"/>
    </row>
    <row r="5" spans="1:20" ht="10.5" hidden="1" customHeight="1" x14ac:dyDescent="0.25">
      <c r="A5" s="68"/>
    </row>
    <row r="6" spans="1:20" ht="10.5" hidden="1" customHeight="1" x14ac:dyDescent="0.25">
      <c r="A6" s="68"/>
    </row>
    <row r="7" spans="1:20" ht="6" customHeight="1" x14ac:dyDescent="0.25">
      <c r="A7" s="68"/>
      <c r="D7" s="63"/>
      <c r="E7" s="63"/>
      <c r="F7" s="63"/>
      <c r="G7" s="63"/>
      <c r="H7" s="63"/>
      <c r="I7" s="63"/>
      <c r="J7" s="63"/>
      <c r="K7" s="63"/>
    </row>
    <row r="8" spans="1:20" ht="12" customHeight="1" x14ac:dyDescent="0.25">
      <c r="A8" s="68"/>
      <c r="D8" s="71" t="s">
        <v>15</v>
      </c>
      <c r="E8" s="71"/>
      <c r="F8" s="67"/>
      <c r="G8" s="67"/>
      <c r="H8" s="67"/>
      <c r="I8" s="67"/>
      <c r="J8" s="67"/>
      <c r="K8" s="67"/>
    </row>
    <row r="9" spans="1:20" ht="12" customHeight="1" x14ac:dyDescent="0.25">
      <c r="D9" s="113" t="str">
        <f>IF(ORG="","Не определено",ORG)</f>
        <v>ООО «СК «Тесла»</v>
      </c>
      <c r="E9" s="113"/>
    </row>
    <row r="10" spans="1:20" ht="15" customHeight="1" x14ac:dyDescent="0.25">
      <c r="D10" s="112"/>
      <c r="E10" s="112"/>
      <c r="F10" s="65"/>
      <c r="G10" s="65"/>
      <c r="H10" s="65"/>
      <c r="I10" s="65"/>
      <c r="J10" s="65"/>
      <c r="K10" s="65"/>
      <c r="L10" s="66" t="s">
        <v>149</v>
      </c>
    </row>
    <row r="11" spans="1:20" ht="15" customHeight="1" x14ac:dyDescent="0.25">
      <c r="C11" s="63"/>
      <c r="D11" s="217" t="s">
        <v>150</v>
      </c>
      <c r="E11" s="217" t="s">
        <v>151</v>
      </c>
      <c r="F11" s="217" t="s">
        <v>152</v>
      </c>
      <c r="G11" s="217" t="s">
        <v>153</v>
      </c>
      <c r="H11" s="217" t="s">
        <v>154</v>
      </c>
      <c r="I11" s="217" t="s">
        <v>155</v>
      </c>
      <c r="J11" s="217"/>
      <c r="K11" s="217"/>
      <c r="L11" s="217"/>
    </row>
    <row r="12" spans="1:20" ht="15" customHeight="1" x14ac:dyDescent="0.25">
      <c r="C12" s="63"/>
      <c r="D12" s="217"/>
      <c r="E12" s="217"/>
      <c r="F12" s="217"/>
      <c r="G12" s="217"/>
      <c r="H12" s="217"/>
      <c r="I12" s="73" t="s">
        <v>156</v>
      </c>
      <c r="J12" s="73" t="s">
        <v>157</v>
      </c>
      <c r="K12" s="73" t="s">
        <v>158</v>
      </c>
      <c r="L12" s="73" t="s">
        <v>159</v>
      </c>
    </row>
    <row r="13" spans="1:20" ht="12" customHeight="1" x14ac:dyDescent="0.25">
      <c r="D13" s="64">
        <v>0</v>
      </c>
      <c r="E13" s="64">
        <v>1</v>
      </c>
      <c r="F13" s="64">
        <v>2</v>
      </c>
      <c r="G13" s="64">
        <v>3</v>
      </c>
      <c r="H13" s="64">
        <v>4</v>
      </c>
      <c r="I13" s="64">
        <v>5</v>
      </c>
      <c r="J13" s="64">
        <v>6</v>
      </c>
      <c r="K13" s="64">
        <v>7</v>
      </c>
      <c r="L13" s="64">
        <v>8</v>
      </c>
    </row>
    <row r="14" spans="1:20" ht="18" customHeight="1" x14ac:dyDescent="0.25">
      <c r="C14" s="63"/>
      <c r="D14" s="218" t="s">
        <v>160</v>
      </c>
      <c r="E14" s="219"/>
      <c r="F14" s="219"/>
      <c r="G14" s="139"/>
      <c r="H14" s="137"/>
      <c r="I14" s="137"/>
      <c r="J14" s="137"/>
      <c r="K14" s="137"/>
      <c r="L14" s="138"/>
      <c r="N14" s="129"/>
      <c r="O14" s="129"/>
      <c r="P14" s="129"/>
      <c r="Q14" s="129"/>
      <c r="R14" s="129"/>
      <c r="S14" s="129"/>
      <c r="T14" s="129"/>
    </row>
    <row r="15" spans="1:20" ht="12" customHeight="1" x14ac:dyDescent="0.25">
      <c r="C15" s="63"/>
      <c r="D15" s="74" t="s">
        <v>161</v>
      </c>
      <c r="E15" s="122" t="s">
        <v>162</v>
      </c>
      <c r="F15" s="123" t="s">
        <v>163</v>
      </c>
      <c r="G15" s="123">
        <v>10</v>
      </c>
      <c r="H15" s="62">
        <f>SUM(I15:L15)</f>
        <v>8375.4809999999998</v>
      </c>
      <c r="I15" s="62">
        <f>SUM(I16,I17,I20,I23)</f>
        <v>5899.5879999999997</v>
      </c>
      <c r="J15" s="62">
        <f>SUM(J16,J17,J20,J23)</f>
        <v>0</v>
      </c>
      <c r="K15" s="62">
        <f>SUM(K16,K17,K20,K23)</f>
        <v>2475.893</v>
      </c>
      <c r="L15" s="62">
        <f>SUM(L16,L17,L20,L23)</f>
        <v>0</v>
      </c>
      <c r="N15" s="129"/>
      <c r="O15" s="129"/>
      <c r="P15" s="129"/>
      <c r="Q15" s="129"/>
      <c r="R15" s="129"/>
      <c r="S15" s="129"/>
      <c r="T15" s="131" t="s">
        <v>164</v>
      </c>
    </row>
    <row r="16" spans="1:20" ht="12" customHeight="1" x14ac:dyDescent="0.25">
      <c r="C16" s="63"/>
      <c r="D16" s="114" t="s">
        <v>165</v>
      </c>
      <c r="E16" s="124" t="s">
        <v>166</v>
      </c>
      <c r="F16" s="115" t="s">
        <v>163</v>
      </c>
      <c r="G16" s="73">
        <v>20</v>
      </c>
      <c r="H16" s="62">
        <f>SUM(I16:L16)</f>
        <v>0</v>
      </c>
      <c r="I16" s="72"/>
      <c r="J16" s="72"/>
      <c r="K16" s="72"/>
      <c r="L16" s="72"/>
      <c r="N16" s="129"/>
      <c r="O16" s="129"/>
      <c r="P16" s="129"/>
      <c r="Q16" s="129"/>
      <c r="R16" s="129"/>
      <c r="S16" s="129"/>
      <c r="T16" s="131" t="s">
        <v>164</v>
      </c>
    </row>
    <row r="17" spans="1:20" ht="12" customHeight="1" x14ac:dyDescent="0.25">
      <c r="C17" s="63"/>
      <c r="D17" s="114" t="s">
        <v>167</v>
      </c>
      <c r="E17" s="124" t="s">
        <v>168</v>
      </c>
      <c r="F17" s="115" t="s">
        <v>163</v>
      </c>
      <c r="G17" s="73">
        <v>30</v>
      </c>
      <c r="H17" s="62">
        <f>SUM(I17:L17)</f>
        <v>0</v>
      </c>
      <c r="I17" s="62">
        <f>SUM(I18:I19)</f>
        <v>0</v>
      </c>
      <c r="J17" s="62">
        <f>SUM(J18:J19)</f>
        <v>0</v>
      </c>
      <c r="K17" s="62">
        <f>SUM(K18:K19)</f>
        <v>0</v>
      </c>
      <c r="L17" s="62">
        <f>SUM(L18:L19)</f>
        <v>0</v>
      </c>
      <c r="N17" s="129"/>
      <c r="O17" s="129"/>
      <c r="P17" s="129"/>
      <c r="Q17" s="129"/>
      <c r="R17" s="129"/>
      <c r="S17" s="129"/>
      <c r="T17" s="131" t="s">
        <v>164</v>
      </c>
    </row>
    <row r="18" spans="1:20" ht="12" hidden="1" customHeight="1" x14ac:dyDescent="0.25">
      <c r="C18" s="63"/>
      <c r="D18" s="121"/>
      <c r="E18" s="120"/>
      <c r="F18" s="118"/>
      <c r="G18" s="118"/>
      <c r="H18" s="116"/>
      <c r="I18" s="116"/>
      <c r="J18" s="116"/>
      <c r="K18" s="116"/>
      <c r="L18" s="119"/>
      <c r="N18" s="131" t="s">
        <v>169</v>
      </c>
      <c r="O18" s="129"/>
      <c r="P18" s="129"/>
      <c r="Q18" s="129"/>
      <c r="R18" s="129"/>
      <c r="S18" s="129"/>
      <c r="T18" s="129"/>
    </row>
    <row r="19" spans="1:20" ht="12" customHeight="1" x14ac:dyDescent="0.25">
      <c r="C19" s="63"/>
      <c r="D19" s="117"/>
      <c r="E19" s="120" t="s">
        <v>170</v>
      </c>
      <c r="F19" s="118"/>
      <c r="G19" s="118"/>
      <c r="H19" s="116"/>
      <c r="I19" s="116"/>
      <c r="J19" s="116"/>
      <c r="K19" s="116"/>
      <c r="L19" s="119"/>
      <c r="N19" s="129"/>
      <c r="O19" s="129"/>
      <c r="P19" s="129"/>
      <c r="Q19" s="129"/>
      <c r="R19" s="129"/>
      <c r="S19" s="129"/>
      <c r="T19" s="134" t="s">
        <v>171</v>
      </c>
    </row>
    <row r="20" spans="1:20" ht="12" customHeight="1" x14ac:dyDescent="0.25">
      <c r="C20" s="63"/>
      <c r="D20" s="114" t="s">
        <v>172</v>
      </c>
      <c r="E20" s="124" t="s">
        <v>173</v>
      </c>
      <c r="F20" s="115" t="s">
        <v>163</v>
      </c>
      <c r="G20" s="73" t="s">
        <v>174</v>
      </c>
      <c r="H20" s="62">
        <f>SUM(I20:L20)</f>
        <v>0</v>
      </c>
      <c r="I20" s="62">
        <f>SUM(I21:I22)</f>
        <v>0</v>
      </c>
      <c r="J20" s="62">
        <f>SUM(J21:J22)</f>
        <v>0</v>
      </c>
      <c r="K20" s="62">
        <f>SUM(K21:K22)</f>
        <v>0</v>
      </c>
      <c r="L20" s="62">
        <f>SUM(L21:L22)</f>
        <v>0</v>
      </c>
      <c r="N20" s="129"/>
      <c r="O20" s="129"/>
      <c r="P20" s="129"/>
      <c r="Q20" s="129"/>
      <c r="R20" s="129"/>
      <c r="S20" s="129"/>
      <c r="T20" s="131" t="s">
        <v>164</v>
      </c>
    </row>
    <row r="21" spans="1:20" ht="12" hidden="1" customHeight="1" x14ac:dyDescent="0.25">
      <c r="C21" s="63"/>
      <c r="D21" s="121"/>
      <c r="E21" s="120"/>
      <c r="F21" s="118"/>
      <c r="G21" s="118"/>
      <c r="H21" s="116"/>
      <c r="I21" s="116"/>
      <c r="J21" s="116"/>
      <c r="K21" s="116"/>
      <c r="L21" s="119"/>
      <c r="N21" s="131" t="s">
        <v>169</v>
      </c>
      <c r="O21" s="129"/>
      <c r="P21" s="129"/>
      <c r="Q21" s="129"/>
      <c r="R21" s="129"/>
      <c r="S21" s="129"/>
      <c r="T21" s="129"/>
    </row>
    <row r="22" spans="1:20" ht="12" customHeight="1" x14ac:dyDescent="0.25">
      <c r="C22" s="63"/>
      <c r="D22" s="117"/>
      <c r="E22" s="120" t="s">
        <v>170</v>
      </c>
      <c r="F22" s="118"/>
      <c r="G22" s="118"/>
      <c r="H22" s="116"/>
      <c r="I22" s="116"/>
      <c r="J22" s="116"/>
      <c r="K22" s="116"/>
      <c r="L22" s="119"/>
      <c r="N22" s="129"/>
      <c r="O22" s="129"/>
      <c r="P22" s="129"/>
      <c r="Q22" s="129"/>
      <c r="R22" s="129"/>
      <c r="S22" s="129"/>
      <c r="T22" s="134" t="s">
        <v>175</v>
      </c>
    </row>
    <row r="23" spans="1:20" ht="12" customHeight="1" x14ac:dyDescent="0.25">
      <c r="C23" s="63"/>
      <c r="D23" s="114" t="s">
        <v>176</v>
      </c>
      <c r="E23" s="124" t="s">
        <v>177</v>
      </c>
      <c r="F23" s="115" t="s">
        <v>163</v>
      </c>
      <c r="G23" s="73" t="s">
        <v>178</v>
      </c>
      <c r="H23" s="62">
        <f>SUM(I23:L23)</f>
        <v>8375.4809999999998</v>
      </c>
      <c r="I23" s="62">
        <f>SUM(I24:I29)</f>
        <v>5899.5879999999997</v>
      </c>
      <c r="J23" s="62">
        <f>SUM(J24:J29)</f>
        <v>0</v>
      </c>
      <c r="K23" s="62">
        <f>SUM(K24:K29)</f>
        <v>2475.893</v>
      </c>
      <c r="L23" s="62">
        <f>SUM(L24:L29)</f>
        <v>0</v>
      </c>
      <c r="N23" s="129"/>
      <c r="O23" s="129"/>
      <c r="P23" s="129"/>
      <c r="Q23" s="129"/>
      <c r="R23" s="129"/>
      <c r="S23" s="129"/>
      <c r="T23" s="131" t="s">
        <v>164</v>
      </c>
    </row>
    <row r="24" spans="1:20" ht="12" hidden="1" customHeight="1" x14ac:dyDescent="0.25">
      <c r="C24" s="63"/>
      <c r="D24" s="121"/>
      <c r="E24" s="120"/>
      <c r="F24" s="118"/>
      <c r="G24" s="118"/>
      <c r="H24" s="116"/>
      <c r="I24" s="116"/>
      <c r="J24" s="116"/>
      <c r="K24" s="116"/>
      <c r="L24" s="119"/>
      <c r="N24" s="131" t="s">
        <v>169</v>
      </c>
      <c r="O24" s="129"/>
      <c r="P24" s="129"/>
      <c r="Q24" s="129"/>
      <c r="R24" s="129"/>
      <c r="S24" s="129"/>
      <c r="T24" s="129"/>
    </row>
    <row r="25" spans="1:20" s="184" customFormat="1" ht="12" customHeight="1" x14ac:dyDescent="0.15">
      <c r="A25" s="167"/>
      <c r="B25" s="167"/>
      <c r="C25" s="168" t="s">
        <v>179</v>
      </c>
      <c r="D25" s="169" t="str">
        <f>"1.4."&amp;N25</f>
        <v>1.4.1</v>
      </c>
      <c r="E25" s="170" t="s">
        <v>180</v>
      </c>
      <c r="F25" s="171" t="s">
        <v>163</v>
      </c>
      <c r="G25" s="171" t="s">
        <v>178</v>
      </c>
      <c r="H25" s="172">
        <f>SUM(I25:L25)</f>
        <v>7678.5289999999995</v>
      </c>
      <c r="I25" s="173">
        <v>5899.5879999999997</v>
      </c>
      <c r="J25" s="173">
        <v>0</v>
      </c>
      <c r="K25" s="173">
        <v>1778.941</v>
      </c>
      <c r="L25" s="173">
        <v>0</v>
      </c>
      <c r="M25" s="167"/>
      <c r="N25" s="174" t="s">
        <v>161</v>
      </c>
      <c r="O25" s="175" t="s">
        <v>180</v>
      </c>
      <c r="P25" s="175" t="s">
        <v>181</v>
      </c>
      <c r="Q25" s="175" t="s">
        <v>182</v>
      </c>
      <c r="R25" s="175" t="s">
        <v>183</v>
      </c>
      <c r="S25" s="174" t="s">
        <v>184</v>
      </c>
      <c r="T25" s="174" t="s">
        <v>185</v>
      </c>
    </row>
    <row r="26" spans="1:20" s="185" customFormat="1" ht="12" customHeight="1" x14ac:dyDescent="0.15">
      <c r="A26" s="167"/>
      <c r="B26" s="167"/>
      <c r="C26" s="168" t="s">
        <v>179</v>
      </c>
      <c r="D26" s="169" t="str">
        <f>"1.4."&amp;N26</f>
        <v>1.4.2</v>
      </c>
      <c r="E26" s="170" t="s">
        <v>186</v>
      </c>
      <c r="F26" s="171" t="s">
        <v>163</v>
      </c>
      <c r="G26" s="171" t="s">
        <v>178</v>
      </c>
      <c r="H26" s="172">
        <f>SUM(I26:L26)</f>
        <v>313.83100000000002</v>
      </c>
      <c r="I26" s="173">
        <v>0</v>
      </c>
      <c r="J26" s="173">
        <v>0</v>
      </c>
      <c r="K26" s="173">
        <v>313.83100000000002</v>
      </c>
      <c r="L26" s="173">
        <v>0</v>
      </c>
      <c r="M26" s="167"/>
      <c r="N26" s="174" t="s">
        <v>187</v>
      </c>
      <c r="O26" s="175" t="s">
        <v>186</v>
      </c>
      <c r="P26" s="175" t="s">
        <v>188</v>
      </c>
      <c r="Q26" s="175" t="s">
        <v>189</v>
      </c>
      <c r="R26" s="175" t="s">
        <v>190</v>
      </c>
      <c r="S26" s="174" t="s">
        <v>184</v>
      </c>
      <c r="T26" s="174" t="s">
        <v>185</v>
      </c>
    </row>
    <row r="27" spans="1:20" s="185" customFormat="1" ht="12" customHeight="1" x14ac:dyDescent="0.15">
      <c r="A27" s="167"/>
      <c r="B27" s="167"/>
      <c r="C27" s="168" t="s">
        <v>179</v>
      </c>
      <c r="D27" s="169" t="str">
        <f>"1.4."&amp;N27</f>
        <v>1.4.3</v>
      </c>
      <c r="E27" s="170" t="s">
        <v>191</v>
      </c>
      <c r="F27" s="171" t="s">
        <v>163</v>
      </c>
      <c r="G27" s="171" t="s">
        <v>178</v>
      </c>
      <c r="H27" s="172">
        <f>SUM(I27:L27)</f>
        <v>180.96600000000001</v>
      </c>
      <c r="I27" s="173">
        <v>0</v>
      </c>
      <c r="J27" s="173">
        <v>0</v>
      </c>
      <c r="K27" s="173">
        <v>180.96600000000001</v>
      </c>
      <c r="L27" s="173">
        <v>0</v>
      </c>
      <c r="M27" s="167"/>
      <c r="N27" s="174" t="s">
        <v>192</v>
      </c>
      <c r="O27" s="175" t="s">
        <v>191</v>
      </c>
      <c r="P27" s="175" t="s">
        <v>193</v>
      </c>
      <c r="Q27" s="175" t="s">
        <v>194</v>
      </c>
      <c r="R27" s="175" t="s">
        <v>195</v>
      </c>
      <c r="S27" s="174" t="s">
        <v>184</v>
      </c>
      <c r="T27" s="174" t="s">
        <v>185</v>
      </c>
    </row>
    <row r="28" spans="1:20" s="185" customFormat="1" ht="12" customHeight="1" x14ac:dyDescent="0.15">
      <c r="A28" s="167"/>
      <c r="B28" s="167"/>
      <c r="C28" s="168" t="s">
        <v>179</v>
      </c>
      <c r="D28" s="169" t="str">
        <f>"1.4."&amp;N28</f>
        <v>1.4.4</v>
      </c>
      <c r="E28" s="170" t="s">
        <v>196</v>
      </c>
      <c r="F28" s="171" t="s">
        <v>163</v>
      </c>
      <c r="G28" s="171" t="s">
        <v>178</v>
      </c>
      <c r="H28" s="172">
        <f>SUM(I28:L28)</f>
        <v>202.155</v>
      </c>
      <c r="I28" s="173">
        <v>0</v>
      </c>
      <c r="J28" s="173">
        <v>0</v>
      </c>
      <c r="K28" s="173">
        <v>202.155</v>
      </c>
      <c r="L28" s="173">
        <v>0</v>
      </c>
      <c r="M28" s="167"/>
      <c r="N28" s="174" t="s">
        <v>197</v>
      </c>
      <c r="O28" s="175" t="s">
        <v>196</v>
      </c>
      <c r="P28" s="175" t="s">
        <v>198</v>
      </c>
      <c r="Q28" s="175" t="s">
        <v>199</v>
      </c>
      <c r="R28" s="175" t="s">
        <v>200</v>
      </c>
      <c r="S28" s="174" t="s">
        <v>184</v>
      </c>
      <c r="T28" s="174" t="s">
        <v>185</v>
      </c>
    </row>
    <row r="29" spans="1:20" ht="12" customHeight="1" x14ac:dyDescent="0.25">
      <c r="C29" s="63"/>
      <c r="D29" s="117"/>
      <c r="E29" s="120" t="s">
        <v>170</v>
      </c>
      <c r="F29" s="118"/>
      <c r="G29" s="118"/>
      <c r="H29" s="116"/>
      <c r="I29" s="116"/>
      <c r="J29" s="116"/>
      <c r="K29" s="116"/>
      <c r="L29" s="119"/>
      <c r="N29" s="129"/>
      <c r="O29" s="129"/>
      <c r="P29" s="129"/>
      <c r="Q29" s="129"/>
      <c r="R29" s="129"/>
      <c r="S29" s="129"/>
      <c r="T29" s="134" t="s">
        <v>201</v>
      </c>
    </row>
    <row r="30" spans="1:20" ht="12" customHeight="1" x14ac:dyDescent="0.25">
      <c r="C30" s="63"/>
      <c r="D30" s="74" t="s">
        <v>187</v>
      </c>
      <c r="E30" s="122" t="s">
        <v>202</v>
      </c>
      <c r="F30" s="123" t="s">
        <v>163</v>
      </c>
      <c r="G30" s="123" t="s">
        <v>203</v>
      </c>
      <c r="H30" s="62">
        <f t="shared" ref="H30:H42" si="0">SUM(I30:L30)</f>
        <v>3079.4920000000002</v>
      </c>
      <c r="I30" s="62">
        <f>SUM(I32,I33,I34)</f>
        <v>0</v>
      </c>
      <c r="J30" s="62">
        <f>SUM(J31,J33,J34)</f>
        <v>0</v>
      </c>
      <c r="K30" s="62">
        <f>SUM(K31,K32,K34)</f>
        <v>0</v>
      </c>
      <c r="L30" s="62">
        <f>SUM(L31,L32,L33)</f>
        <v>3079.4920000000002</v>
      </c>
      <c r="N30" s="129"/>
      <c r="O30" s="129"/>
      <c r="P30" s="129"/>
      <c r="Q30" s="129"/>
      <c r="R30" s="129"/>
      <c r="S30" s="129"/>
      <c r="T30" s="131" t="s">
        <v>164</v>
      </c>
    </row>
    <row r="31" spans="1:20" ht="12" customHeight="1" x14ac:dyDescent="0.25">
      <c r="C31" s="63"/>
      <c r="D31" s="114" t="s">
        <v>204</v>
      </c>
      <c r="E31" s="124" t="s">
        <v>156</v>
      </c>
      <c r="F31" s="115" t="s">
        <v>163</v>
      </c>
      <c r="G31" s="73" t="s">
        <v>205</v>
      </c>
      <c r="H31" s="62">
        <f t="shared" si="0"/>
        <v>0</v>
      </c>
      <c r="I31" s="128"/>
      <c r="J31" s="72"/>
      <c r="K31" s="72"/>
      <c r="L31" s="72"/>
      <c r="N31" s="129"/>
      <c r="O31" s="129"/>
      <c r="P31" s="129"/>
      <c r="Q31" s="129"/>
      <c r="R31" s="129"/>
      <c r="S31" s="129"/>
      <c r="T31" s="131" t="s">
        <v>164</v>
      </c>
    </row>
    <row r="32" spans="1:20" ht="12" customHeight="1" x14ac:dyDescent="0.25">
      <c r="C32" s="63"/>
      <c r="D32" s="114" t="s">
        <v>206</v>
      </c>
      <c r="E32" s="124" t="s">
        <v>157</v>
      </c>
      <c r="F32" s="115" t="s">
        <v>163</v>
      </c>
      <c r="G32" s="73" t="s">
        <v>207</v>
      </c>
      <c r="H32" s="62">
        <f t="shared" si="0"/>
        <v>0</v>
      </c>
      <c r="I32" s="72"/>
      <c r="J32" s="128"/>
      <c r="K32" s="72"/>
      <c r="L32" s="72"/>
      <c r="N32" s="129"/>
      <c r="O32" s="129"/>
      <c r="P32" s="129"/>
      <c r="Q32" s="129"/>
      <c r="R32" s="129"/>
      <c r="S32" s="129"/>
      <c r="T32" s="131" t="s">
        <v>164</v>
      </c>
    </row>
    <row r="33" spans="1:20" ht="12" customHeight="1" x14ac:dyDescent="0.25">
      <c r="C33" s="63"/>
      <c r="D33" s="114" t="s">
        <v>208</v>
      </c>
      <c r="E33" s="124" t="s">
        <v>158</v>
      </c>
      <c r="F33" s="115" t="s">
        <v>163</v>
      </c>
      <c r="G33" s="73" t="s">
        <v>209</v>
      </c>
      <c r="H33" s="62">
        <f t="shared" si="0"/>
        <v>3079.4920000000002</v>
      </c>
      <c r="I33" s="72"/>
      <c r="J33" s="72"/>
      <c r="K33" s="128"/>
      <c r="L33" s="72">
        <v>3079.4920000000002</v>
      </c>
      <c r="N33" s="129"/>
      <c r="O33" s="129"/>
      <c r="P33" s="129"/>
      <c r="Q33" s="129"/>
      <c r="R33" s="129"/>
      <c r="S33" s="129"/>
      <c r="T33" s="131" t="s">
        <v>164</v>
      </c>
    </row>
    <row r="34" spans="1:20" ht="12" customHeight="1" x14ac:dyDescent="0.25">
      <c r="C34" s="63"/>
      <c r="D34" s="114" t="s">
        <v>210</v>
      </c>
      <c r="E34" s="124" t="s">
        <v>211</v>
      </c>
      <c r="F34" s="115" t="s">
        <v>163</v>
      </c>
      <c r="G34" s="73" t="s">
        <v>212</v>
      </c>
      <c r="H34" s="62">
        <f t="shared" si="0"/>
        <v>0</v>
      </c>
      <c r="I34" s="72"/>
      <c r="J34" s="72"/>
      <c r="K34" s="72"/>
      <c r="L34" s="128"/>
      <c r="N34" s="129"/>
      <c r="O34" s="129"/>
      <c r="P34" s="129"/>
      <c r="Q34" s="129"/>
      <c r="R34" s="129"/>
      <c r="S34" s="129"/>
      <c r="T34" s="131" t="s">
        <v>164</v>
      </c>
    </row>
    <row r="35" spans="1:20" ht="12" customHeight="1" x14ac:dyDescent="0.25">
      <c r="C35" s="63"/>
      <c r="D35" s="74" t="s">
        <v>192</v>
      </c>
      <c r="E35" s="122" t="s">
        <v>213</v>
      </c>
      <c r="F35" s="123" t="s">
        <v>163</v>
      </c>
      <c r="G35" s="123" t="s">
        <v>214</v>
      </c>
      <c r="H35" s="62">
        <f t="shared" si="0"/>
        <v>0</v>
      </c>
      <c r="I35" s="72"/>
      <c r="J35" s="72"/>
      <c r="K35" s="72"/>
      <c r="L35" s="72"/>
      <c r="N35" s="129"/>
      <c r="O35" s="129"/>
      <c r="P35" s="129"/>
      <c r="Q35" s="129"/>
      <c r="R35" s="129"/>
      <c r="S35" s="129"/>
      <c r="T35" s="131" t="s">
        <v>164</v>
      </c>
    </row>
    <row r="36" spans="1:20" ht="12" customHeight="1" x14ac:dyDescent="0.25">
      <c r="C36" s="63"/>
      <c r="D36" s="74" t="s">
        <v>197</v>
      </c>
      <c r="E36" s="122" t="s">
        <v>215</v>
      </c>
      <c r="F36" s="123" t="s">
        <v>163</v>
      </c>
      <c r="G36" s="123" t="s">
        <v>216</v>
      </c>
      <c r="H36" s="62">
        <f t="shared" si="0"/>
        <v>8059.0409999999993</v>
      </c>
      <c r="I36" s="62">
        <f>SUM(I37,I39,I42,I46)</f>
        <v>4415.4669999999996</v>
      </c>
      <c r="J36" s="62">
        <f>SUM(J37,J39,J42,J46)</f>
        <v>0</v>
      </c>
      <c r="K36" s="62">
        <f>SUM(K37,K39,K42,K46)</f>
        <v>581.38300000000004</v>
      </c>
      <c r="L36" s="62">
        <f>SUM(L37,L39,L42,L46)</f>
        <v>3062.1909999999998</v>
      </c>
      <c r="N36" s="129"/>
      <c r="O36" s="129"/>
      <c r="P36" s="129"/>
      <c r="Q36" s="129"/>
      <c r="R36" s="129"/>
      <c r="S36" s="129"/>
      <c r="T36" s="131" t="s">
        <v>164</v>
      </c>
    </row>
    <row r="37" spans="1:20" ht="24" customHeight="1" x14ac:dyDescent="0.25">
      <c r="C37" s="63"/>
      <c r="D37" s="114" t="s">
        <v>217</v>
      </c>
      <c r="E37" s="124" t="s">
        <v>218</v>
      </c>
      <c r="F37" s="115" t="s">
        <v>163</v>
      </c>
      <c r="G37" s="73" t="s">
        <v>219</v>
      </c>
      <c r="H37" s="62">
        <f t="shared" si="0"/>
        <v>0</v>
      </c>
      <c r="I37" s="72"/>
      <c r="J37" s="72"/>
      <c r="K37" s="72"/>
      <c r="L37" s="72"/>
      <c r="N37" s="129"/>
      <c r="O37" s="129"/>
      <c r="P37" s="129"/>
      <c r="Q37" s="129"/>
      <c r="R37" s="129"/>
      <c r="S37" s="129"/>
      <c r="T37" s="131" t="s">
        <v>164</v>
      </c>
    </row>
    <row r="38" spans="1:20" ht="12" customHeight="1" x14ac:dyDescent="0.25">
      <c r="C38" s="63"/>
      <c r="D38" s="114" t="s">
        <v>220</v>
      </c>
      <c r="E38" s="125" t="s">
        <v>221</v>
      </c>
      <c r="F38" s="115" t="s">
        <v>163</v>
      </c>
      <c r="G38" s="73" t="s">
        <v>222</v>
      </c>
      <c r="H38" s="62">
        <f t="shared" si="0"/>
        <v>0</v>
      </c>
      <c r="I38" s="72"/>
      <c r="J38" s="72"/>
      <c r="K38" s="72"/>
      <c r="L38" s="72"/>
      <c r="N38" s="129"/>
      <c r="O38" s="129"/>
      <c r="P38" s="129"/>
      <c r="Q38" s="129"/>
      <c r="R38" s="129"/>
      <c r="S38" s="129"/>
      <c r="T38" s="131" t="s">
        <v>164</v>
      </c>
    </row>
    <row r="39" spans="1:20" ht="12" customHeight="1" x14ac:dyDescent="0.25">
      <c r="C39" s="63"/>
      <c r="D39" s="114" t="s">
        <v>223</v>
      </c>
      <c r="E39" s="124" t="s">
        <v>224</v>
      </c>
      <c r="F39" s="115" t="s">
        <v>163</v>
      </c>
      <c r="G39" s="73" t="s">
        <v>225</v>
      </c>
      <c r="H39" s="62">
        <f t="shared" si="0"/>
        <v>7961.811999999999</v>
      </c>
      <c r="I39" s="72">
        <v>4415.4669999999996</v>
      </c>
      <c r="J39" s="72">
        <v>0</v>
      </c>
      <c r="K39" s="72">
        <v>484.154</v>
      </c>
      <c r="L39" s="72">
        <v>3062.1909999999998</v>
      </c>
      <c r="N39" s="129"/>
      <c r="O39" s="129"/>
      <c r="P39" s="129"/>
      <c r="Q39" s="129"/>
      <c r="R39" s="129"/>
      <c r="S39" s="129"/>
      <c r="T39" s="131" t="s">
        <v>164</v>
      </c>
    </row>
    <row r="40" spans="1:20" ht="12" customHeight="1" x14ac:dyDescent="0.25">
      <c r="C40" s="63"/>
      <c r="D40" s="114" t="s">
        <v>226</v>
      </c>
      <c r="E40" s="125" t="s">
        <v>227</v>
      </c>
      <c r="F40" s="115" t="s">
        <v>163</v>
      </c>
      <c r="G40" s="73" t="s">
        <v>228</v>
      </c>
      <c r="H40" s="62">
        <f t="shared" si="0"/>
        <v>0</v>
      </c>
      <c r="I40" s="72"/>
      <c r="J40" s="72"/>
      <c r="K40" s="72"/>
      <c r="L40" s="72"/>
      <c r="N40" s="129"/>
      <c r="O40" s="129"/>
      <c r="P40" s="129"/>
      <c r="Q40" s="129"/>
      <c r="R40" s="129"/>
      <c r="S40" s="129"/>
      <c r="T40" s="131" t="s">
        <v>164</v>
      </c>
    </row>
    <row r="41" spans="1:20" ht="12" customHeight="1" x14ac:dyDescent="0.25">
      <c r="C41" s="63"/>
      <c r="D41" s="114" t="s">
        <v>229</v>
      </c>
      <c r="E41" s="126" t="s">
        <v>230</v>
      </c>
      <c r="F41" s="115" t="s">
        <v>163</v>
      </c>
      <c r="G41" s="73" t="s">
        <v>231</v>
      </c>
      <c r="H41" s="62">
        <f t="shared" si="0"/>
        <v>0</v>
      </c>
      <c r="I41" s="72"/>
      <c r="J41" s="72"/>
      <c r="K41" s="72"/>
      <c r="L41" s="72"/>
      <c r="N41" s="129"/>
      <c r="O41" s="129"/>
      <c r="P41" s="129"/>
      <c r="Q41" s="129"/>
      <c r="R41" s="129"/>
      <c r="S41" s="129"/>
      <c r="T41" s="131" t="s">
        <v>164</v>
      </c>
    </row>
    <row r="42" spans="1:20" ht="12" customHeight="1" x14ac:dyDescent="0.25">
      <c r="C42" s="63"/>
      <c r="D42" s="114" t="s">
        <v>232</v>
      </c>
      <c r="E42" s="124" t="s">
        <v>233</v>
      </c>
      <c r="F42" s="115" t="s">
        <v>163</v>
      </c>
      <c r="G42" s="73" t="s">
        <v>234</v>
      </c>
      <c r="H42" s="62">
        <f t="shared" si="0"/>
        <v>97.228999999999999</v>
      </c>
      <c r="I42" s="62">
        <f>SUM(I43:I45)</f>
        <v>0</v>
      </c>
      <c r="J42" s="62">
        <f>SUM(J43:J45)</f>
        <v>0</v>
      </c>
      <c r="K42" s="62">
        <f>SUM(K43:K45)</f>
        <v>97.228999999999999</v>
      </c>
      <c r="L42" s="62">
        <f>SUM(L43:L45)</f>
        <v>0</v>
      </c>
      <c r="N42" s="129"/>
      <c r="O42" s="129"/>
      <c r="P42" s="129"/>
      <c r="Q42" s="129"/>
      <c r="R42" s="129"/>
      <c r="S42" s="129"/>
      <c r="T42" s="131" t="s">
        <v>164</v>
      </c>
    </row>
    <row r="43" spans="1:20" ht="12" hidden="1" customHeight="1" x14ac:dyDescent="0.25">
      <c r="C43" s="63"/>
      <c r="D43" s="121"/>
      <c r="E43" s="120"/>
      <c r="F43" s="118"/>
      <c r="G43" s="118"/>
      <c r="H43" s="116"/>
      <c r="I43" s="116"/>
      <c r="J43" s="116"/>
      <c r="K43" s="116"/>
      <c r="L43" s="119"/>
      <c r="N43" s="131" t="s">
        <v>169</v>
      </c>
      <c r="O43" s="129"/>
      <c r="P43" s="129"/>
      <c r="Q43" s="129"/>
      <c r="R43" s="129"/>
      <c r="S43" s="129"/>
      <c r="T43" s="129"/>
    </row>
    <row r="44" spans="1:20" s="186" customFormat="1" ht="12" customHeight="1" x14ac:dyDescent="0.15">
      <c r="A44" s="150"/>
      <c r="B44" s="150"/>
      <c r="C44" s="151" t="s">
        <v>179</v>
      </c>
      <c r="D44" s="152" t="str">
        <f>"4.3."&amp;N44</f>
        <v>4.3.1</v>
      </c>
      <c r="E44" s="153" t="s">
        <v>191</v>
      </c>
      <c r="F44" s="154" t="s">
        <v>163</v>
      </c>
      <c r="G44" s="154" t="s">
        <v>234</v>
      </c>
      <c r="H44" s="155">
        <f>SUM(I44:L44)</f>
        <v>97.228999999999999</v>
      </c>
      <c r="I44" s="156">
        <v>0</v>
      </c>
      <c r="J44" s="156">
        <v>0</v>
      </c>
      <c r="K44" s="156">
        <v>97.228999999999999</v>
      </c>
      <c r="L44" s="156">
        <v>0</v>
      </c>
      <c r="M44" s="150"/>
      <c r="N44" s="157" t="s">
        <v>161</v>
      </c>
      <c r="O44" s="158" t="s">
        <v>191</v>
      </c>
      <c r="P44" s="158" t="s">
        <v>193</v>
      </c>
      <c r="Q44" s="158" t="s">
        <v>194</v>
      </c>
      <c r="R44" s="158" t="s">
        <v>195</v>
      </c>
      <c r="S44" s="157" t="s">
        <v>184</v>
      </c>
      <c r="T44" s="157" t="s">
        <v>235</v>
      </c>
    </row>
    <row r="45" spans="1:20" ht="12" customHeight="1" x14ac:dyDescent="0.25">
      <c r="C45" s="63"/>
      <c r="D45" s="117"/>
      <c r="E45" s="120" t="s">
        <v>170</v>
      </c>
      <c r="F45" s="118"/>
      <c r="G45" s="118"/>
      <c r="H45" s="116"/>
      <c r="I45" s="116"/>
      <c r="J45" s="116"/>
      <c r="K45" s="116"/>
      <c r="L45" s="119"/>
      <c r="N45" s="129"/>
      <c r="O45" s="129"/>
      <c r="P45" s="129"/>
      <c r="Q45" s="129"/>
      <c r="R45" s="129"/>
      <c r="S45" s="129"/>
      <c r="T45" s="134" t="s">
        <v>236</v>
      </c>
    </row>
    <row r="46" spans="1:20" ht="12" customHeight="1" x14ac:dyDescent="0.25">
      <c r="C46" s="63"/>
      <c r="D46" s="114" t="s">
        <v>237</v>
      </c>
      <c r="E46" s="124" t="s">
        <v>238</v>
      </c>
      <c r="F46" s="115" t="s">
        <v>163</v>
      </c>
      <c r="G46" s="73" t="s">
        <v>239</v>
      </c>
      <c r="H46" s="62">
        <f t="shared" ref="H46:H54" si="1">SUM(I46:L46)</f>
        <v>0</v>
      </c>
      <c r="I46" s="72"/>
      <c r="J46" s="72"/>
      <c r="K46" s="72"/>
      <c r="L46" s="72"/>
      <c r="N46" s="129"/>
      <c r="O46" s="129"/>
      <c r="P46" s="129"/>
      <c r="Q46" s="129"/>
      <c r="R46" s="129"/>
      <c r="S46" s="129"/>
      <c r="T46" s="131" t="s">
        <v>164</v>
      </c>
    </row>
    <row r="47" spans="1:20" ht="12" customHeight="1" x14ac:dyDescent="0.25">
      <c r="C47" s="63"/>
      <c r="D47" s="74" t="s">
        <v>240</v>
      </c>
      <c r="E47" s="122" t="s">
        <v>241</v>
      </c>
      <c r="F47" s="123" t="s">
        <v>163</v>
      </c>
      <c r="G47" s="123" t="s">
        <v>242</v>
      </c>
      <c r="H47" s="62">
        <f t="shared" si="1"/>
        <v>3079.4859999999999</v>
      </c>
      <c r="I47" s="72">
        <v>1451.7639999999999</v>
      </c>
      <c r="J47" s="72">
        <v>0</v>
      </c>
      <c r="K47" s="72">
        <v>1627.722</v>
      </c>
      <c r="L47" s="72">
        <v>0</v>
      </c>
      <c r="N47" s="129"/>
      <c r="O47" s="129"/>
      <c r="P47" s="129"/>
      <c r="Q47" s="129"/>
      <c r="R47" s="129"/>
      <c r="S47" s="129"/>
      <c r="T47" s="131" t="s">
        <v>164</v>
      </c>
    </row>
    <row r="48" spans="1:20" ht="12" customHeight="1" x14ac:dyDescent="0.25">
      <c r="C48" s="63"/>
      <c r="D48" s="74" t="s">
        <v>243</v>
      </c>
      <c r="E48" s="122" t="s">
        <v>244</v>
      </c>
      <c r="F48" s="123" t="s">
        <v>163</v>
      </c>
      <c r="G48" s="123" t="s">
        <v>245</v>
      </c>
      <c r="H48" s="62">
        <f t="shared" si="1"/>
        <v>0</v>
      </c>
      <c r="I48" s="72">
        <v>0</v>
      </c>
      <c r="J48" s="72">
        <v>0</v>
      </c>
      <c r="K48" s="72">
        <v>0</v>
      </c>
      <c r="L48" s="72">
        <v>0</v>
      </c>
      <c r="N48" s="129"/>
      <c r="O48" s="129"/>
      <c r="P48" s="129"/>
      <c r="Q48" s="129"/>
      <c r="R48" s="129"/>
      <c r="S48" s="129"/>
      <c r="T48" s="131" t="s">
        <v>164</v>
      </c>
    </row>
    <row r="49" spans="3:20" ht="12" customHeight="1" x14ac:dyDescent="0.25">
      <c r="C49" s="63"/>
      <c r="D49" s="74" t="s">
        <v>246</v>
      </c>
      <c r="E49" s="122" t="s">
        <v>247</v>
      </c>
      <c r="F49" s="123" t="s">
        <v>163</v>
      </c>
      <c r="G49" s="123" t="s">
        <v>248</v>
      </c>
      <c r="H49" s="62">
        <f t="shared" si="1"/>
        <v>0</v>
      </c>
      <c r="I49" s="72">
        <v>0</v>
      </c>
      <c r="J49" s="72">
        <v>0</v>
      </c>
      <c r="K49" s="72">
        <v>0</v>
      </c>
      <c r="L49" s="72">
        <v>0</v>
      </c>
      <c r="N49" s="129"/>
      <c r="O49" s="129"/>
      <c r="P49" s="129"/>
      <c r="Q49" s="129"/>
      <c r="R49" s="129"/>
      <c r="S49" s="129"/>
      <c r="T49" s="131" t="s">
        <v>164</v>
      </c>
    </row>
    <row r="50" spans="3:20" ht="12" customHeight="1" x14ac:dyDescent="0.25">
      <c r="C50" s="63"/>
      <c r="D50" s="74" t="s">
        <v>249</v>
      </c>
      <c r="E50" s="122" t="s">
        <v>250</v>
      </c>
      <c r="F50" s="123" t="s">
        <v>163</v>
      </c>
      <c r="G50" s="123" t="s">
        <v>251</v>
      </c>
      <c r="H50" s="62">
        <f t="shared" si="1"/>
        <v>316.44599999999997</v>
      </c>
      <c r="I50" s="72">
        <v>32.356999999999999</v>
      </c>
      <c r="J50" s="72">
        <v>0</v>
      </c>
      <c r="K50" s="72">
        <v>266.78800000000001</v>
      </c>
      <c r="L50" s="72">
        <v>17.300999999999998</v>
      </c>
      <c r="N50" s="129"/>
      <c r="O50" s="129"/>
      <c r="P50" s="129"/>
      <c r="Q50" s="129"/>
      <c r="R50" s="129"/>
      <c r="S50" s="129"/>
      <c r="T50" s="131" t="s">
        <v>164</v>
      </c>
    </row>
    <row r="51" spans="3:20" ht="12" customHeight="1" x14ac:dyDescent="0.25">
      <c r="C51" s="63"/>
      <c r="D51" s="114" t="s">
        <v>252</v>
      </c>
      <c r="E51" s="124" t="s">
        <v>253</v>
      </c>
      <c r="F51" s="115" t="s">
        <v>163</v>
      </c>
      <c r="G51" s="73" t="s">
        <v>254</v>
      </c>
      <c r="H51" s="62">
        <f t="shared" si="1"/>
        <v>0</v>
      </c>
      <c r="I51" s="72">
        <v>0</v>
      </c>
      <c r="J51" s="72">
        <v>0</v>
      </c>
      <c r="K51" s="72">
        <v>0</v>
      </c>
      <c r="L51" s="72">
        <v>0</v>
      </c>
      <c r="N51" s="129"/>
      <c r="O51" s="129"/>
      <c r="P51" s="129"/>
      <c r="Q51" s="129"/>
      <c r="R51" s="129"/>
      <c r="S51" s="129"/>
      <c r="T51" s="131" t="s">
        <v>164</v>
      </c>
    </row>
    <row r="52" spans="3:20" ht="12" customHeight="1" x14ac:dyDescent="0.25">
      <c r="C52" s="63"/>
      <c r="D52" s="74" t="s">
        <v>255</v>
      </c>
      <c r="E52" s="122" t="s">
        <v>256</v>
      </c>
      <c r="F52" s="123" t="s">
        <v>163</v>
      </c>
      <c r="G52" s="123" t="s">
        <v>257</v>
      </c>
      <c r="H52" s="62">
        <f t="shared" si="1"/>
        <v>316.44599999999997</v>
      </c>
      <c r="I52" s="72">
        <v>32.356999999999999</v>
      </c>
      <c r="J52" s="72">
        <v>0</v>
      </c>
      <c r="K52" s="72">
        <v>266.78800000000001</v>
      </c>
      <c r="L52" s="72">
        <v>17.300999999999998</v>
      </c>
      <c r="N52" s="129"/>
      <c r="O52" s="129"/>
      <c r="P52" s="129"/>
      <c r="Q52" s="129"/>
      <c r="R52" s="129"/>
      <c r="S52" s="129"/>
      <c r="T52" s="131" t="s">
        <v>164</v>
      </c>
    </row>
    <row r="53" spans="3:20" ht="24" customHeight="1" x14ac:dyDescent="0.25">
      <c r="C53" s="63"/>
      <c r="D53" s="74" t="s">
        <v>258</v>
      </c>
      <c r="E53" s="122" t="s">
        <v>259</v>
      </c>
      <c r="F53" s="123" t="s">
        <v>163</v>
      </c>
      <c r="G53" s="123" t="s">
        <v>260</v>
      </c>
      <c r="H53" s="62">
        <f t="shared" si="1"/>
        <v>0</v>
      </c>
      <c r="I53" s="62">
        <f>I50-I52</f>
        <v>0</v>
      </c>
      <c r="J53" s="62">
        <f>J50-J52</f>
        <v>0</v>
      </c>
      <c r="K53" s="62">
        <f>K50-K52</f>
        <v>0</v>
      </c>
      <c r="L53" s="62">
        <f>L50-L52</f>
        <v>0</v>
      </c>
      <c r="N53" s="129"/>
      <c r="O53" s="129"/>
      <c r="P53" s="129"/>
      <c r="Q53" s="129"/>
      <c r="R53" s="129"/>
      <c r="S53" s="129"/>
      <c r="T53" s="131" t="s">
        <v>164</v>
      </c>
    </row>
    <row r="54" spans="3:20" ht="12" customHeight="1" x14ac:dyDescent="0.25">
      <c r="C54" s="63"/>
      <c r="D54" s="74" t="s">
        <v>261</v>
      </c>
      <c r="E54" s="122" t="s">
        <v>262</v>
      </c>
      <c r="F54" s="123" t="s">
        <v>163</v>
      </c>
      <c r="G54" s="123" t="s">
        <v>263</v>
      </c>
      <c r="H54" s="62">
        <f t="shared" si="1"/>
        <v>0</v>
      </c>
      <c r="I54" s="62">
        <f>SUM(I15,I30,I35)-SUM(I36,I47:I50)</f>
        <v>0</v>
      </c>
      <c r="J54" s="62">
        <f>SUM(J15,J30,J35)-SUM(J36,J47:J50)</f>
        <v>0</v>
      </c>
      <c r="K54" s="62">
        <f>SUM(K15,K30,K35)-SUM(K36,K47:K50)</f>
        <v>0</v>
      </c>
      <c r="L54" s="62">
        <f>SUM(L15,L30,L35)-SUM(L36,L47:L50)</f>
        <v>0</v>
      </c>
      <c r="N54" s="129"/>
      <c r="O54" s="129"/>
      <c r="P54" s="129"/>
      <c r="Q54" s="129"/>
      <c r="R54" s="129"/>
      <c r="S54" s="129"/>
      <c r="T54" s="131" t="s">
        <v>164</v>
      </c>
    </row>
    <row r="55" spans="3:20" ht="18" customHeight="1" x14ac:dyDescent="0.25">
      <c r="C55" s="63"/>
      <c r="D55" s="218" t="s">
        <v>264</v>
      </c>
      <c r="E55" s="219"/>
      <c r="F55" s="219"/>
      <c r="G55" s="139"/>
      <c r="H55" s="137"/>
      <c r="I55" s="137"/>
      <c r="J55" s="137"/>
      <c r="K55" s="137"/>
      <c r="L55" s="138"/>
      <c r="N55" s="129"/>
      <c r="O55" s="129"/>
      <c r="P55" s="129"/>
      <c r="Q55" s="129"/>
      <c r="R55" s="129"/>
      <c r="S55" s="129"/>
      <c r="T55" s="129"/>
    </row>
    <row r="56" spans="3:20" ht="12" customHeight="1" x14ac:dyDescent="0.25">
      <c r="C56" s="63"/>
      <c r="D56" s="74" t="s">
        <v>265</v>
      </c>
      <c r="E56" s="122" t="s">
        <v>162</v>
      </c>
      <c r="F56" s="123" t="s">
        <v>266</v>
      </c>
      <c r="G56" s="123" t="s">
        <v>267</v>
      </c>
      <c r="H56" s="62">
        <f>SUM(I56:L56)</f>
        <v>15.318</v>
      </c>
      <c r="I56" s="62">
        <f>SUM(I57,I58,I61,I64)</f>
        <v>10.79</v>
      </c>
      <c r="J56" s="62">
        <f>SUM(J57,J58,J61,J64)</f>
        <v>0</v>
      </c>
      <c r="K56" s="62">
        <f>SUM(K57,K58,K61,K64)</f>
        <v>4.5280000000000005</v>
      </c>
      <c r="L56" s="62">
        <f>SUM(L57,L58,L61,L64)</f>
        <v>0</v>
      </c>
      <c r="N56" s="129"/>
      <c r="O56" s="129"/>
      <c r="P56" s="129"/>
      <c r="Q56" s="129"/>
      <c r="R56" s="129"/>
      <c r="S56" s="129"/>
      <c r="T56" s="131" t="s">
        <v>164</v>
      </c>
    </row>
    <row r="57" spans="3:20" ht="12" customHeight="1" x14ac:dyDescent="0.25">
      <c r="C57" s="63"/>
      <c r="D57" s="114" t="s">
        <v>268</v>
      </c>
      <c r="E57" s="124" t="s">
        <v>166</v>
      </c>
      <c r="F57" s="115" t="s">
        <v>266</v>
      </c>
      <c r="G57" s="73" t="s">
        <v>269</v>
      </c>
      <c r="H57" s="62">
        <f>SUM(I57:L57)</f>
        <v>0</v>
      </c>
      <c r="I57" s="72"/>
      <c r="J57" s="72">
        <v>0</v>
      </c>
      <c r="K57" s="72">
        <v>0</v>
      </c>
      <c r="L57" s="72">
        <v>0</v>
      </c>
      <c r="N57" s="129"/>
      <c r="O57" s="129"/>
      <c r="P57" s="129"/>
      <c r="Q57" s="129"/>
      <c r="R57" s="129"/>
      <c r="S57" s="129"/>
      <c r="T57" s="131" t="s">
        <v>164</v>
      </c>
    </row>
    <row r="58" spans="3:20" ht="12" customHeight="1" x14ac:dyDescent="0.25">
      <c r="C58" s="63"/>
      <c r="D58" s="114" t="s">
        <v>270</v>
      </c>
      <c r="E58" s="124" t="s">
        <v>168</v>
      </c>
      <c r="F58" s="115" t="s">
        <v>266</v>
      </c>
      <c r="G58" s="73" t="s">
        <v>271</v>
      </c>
      <c r="H58" s="62">
        <f>SUM(I58:L58)</f>
        <v>0</v>
      </c>
      <c r="I58" s="62">
        <f>SUM(I59:I60)</f>
        <v>0</v>
      </c>
      <c r="J58" s="62">
        <f>SUM(J59:J60)</f>
        <v>0</v>
      </c>
      <c r="K58" s="62">
        <f>SUM(K59:K60)</f>
        <v>0</v>
      </c>
      <c r="L58" s="62">
        <f>SUM(L59:L60)</f>
        <v>0</v>
      </c>
      <c r="N58" s="129"/>
      <c r="O58" s="129"/>
      <c r="P58" s="129"/>
      <c r="Q58" s="129"/>
      <c r="R58" s="129"/>
      <c r="S58" s="129"/>
      <c r="T58" s="131" t="s">
        <v>164</v>
      </c>
    </row>
    <row r="59" spans="3:20" ht="12" hidden="1" customHeight="1" x14ac:dyDescent="0.25">
      <c r="C59" s="63"/>
      <c r="D59" s="121"/>
      <c r="E59" s="120"/>
      <c r="F59" s="118"/>
      <c r="G59" s="118"/>
      <c r="H59" s="116"/>
      <c r="I59" s="116"/>
      <c r="J59" s="116"/>
      <c r="K59" s="116"/>
      <c r="L59" s="119"/>
      <c r="N59" s="131" t="s">
        <v>169</v>
      </c>
      <c r="O59" s="129"/>
      <c r="P59" s="129"/>
      <c r="Q59" s="129"/>
      <c r="R59" s="129"/>
      <c r="S59" s="129"/>
      <c r="T59" s="129"/>
    </row>
    <row r="60" spans="3:20" ht="12" customHeight="1" x14ac:dyDescent="0.25">
      <c r="C60" s="63"/>
      <c r="D60" s="117"/>
      <c r="E60" s="120" t="s">
        <v>170</v>
      </c>
      <c r="F60" s="118"/>
      <c r="G60" s="118"/>
      <c r="H60" s="116"/>
      <c r="I60" s="116"/>
      <c r="J60" s="116"/>
      <c r="K60" s="116"/>
      <c r="L60" s="119"/>
      <c r="N60" s="129"/>
      <c r="O60" s="129"/>
      <c r="P60" s="129"/>
      <c r="Q60" s="129"/>
      <c r="R60" s="129"/>
      <c r="S60" s="129"/>
      <c r="T60" s="134" t="s">
        <v>272</v>
      </c>
    </row>
    <row r="61" spans="3:20" ht="12" customHeight="1" x14ac:dyDescent="0.25">
      <c r="C61" s="63"/>
      <c r="D61" s="114" t="s">
        <v>273</v>
      </c>
      <c r="E61" s="124" t="s">
        <v>173</v>
      </c>
      <c r="F61" s="115" t="s">
        <v>266</v>
      </c>
      <c r="G61" s="73" t="s">
        <v>274</v>
      </c>
      <c r="H61" s="62">
        <f>SUM(I61:L61)</f>
        <v>0</v>
      </c>
      <c r="I61" s="62">
        <f>SUM(I62:I63)</f>
        <v>0</v>
      </c>
      <c r="J61" s="62">
        <f>SUM(J62:J63)</f>
        <v>0</v>
      </c>
      <c r="K61" s="62">
        <f>SUM(K62:K63)</f>
        <v>0</v>
      </c>
      <c r="L61" s="62">
        <f>SUM(L62:L63)</f>
        <v>0</v>
      </c>
      <c r="N61" s="129"/>
      <c r="O61" s="129"/>
      <c r="P61" s="129"/>
      <c r="Q61" s="129"/>
      <c r="R61" s="129"/>
      <c r="S61" s="129"/>
      <c r="T61" s="131" t="s">
        <v>164</v>
      </c>
    </row>
    <row r="62" spans="3:20" ht="12" hidden="1" customHeight="1" x14ac:dyDescent="0.25">
      <c r="C62" s="63"/>
      <c r="D62" s="121"/>
      <c r="E62" s="120"/>
      <c r="F62" s="118"/>
      <c r="G62" s="118"/>
      <c r="H62" s="116"/>
      <c r="I62" s="116"/>
      <c r="J62" s="116"/>
      <c r="K62" s="116"/>
      <c r="L62" s="119"/>
      <c r="N62" s="131" t="s">
        <v>169</v>
      </c>
      <c r="O62" s="129"/>
      <c r="P62" s="129"/>
      <c r="Q62" s="129"/>
      <c r="R62" s="129"/>
      <c r="S62" s="129"/>
      <c r="T62" s="129"/>
    </row>
    <row r="63" spans="3:20" ht="12" customHeight="1" x14ac:dyDescent="0.25">
      <c r="C63" s="63"/>
      <c r="D63" s="117"/>
      <c r="E63" s="120" t="s">
        <v>170</v>
      </c>
      <c r="F63" s="118"/>
      <c r="G63" s="118"/>
      <c r="H63" s="116"/>
      <c r="I63" s="116"/>
      <c r="J63" s="116"/>
      <c r="K63" s="116"/>
      <c r="L63" s="119"/>
      <c r="N63" s="129"/>
      <c r="O63" s="129"/>
      <c r="P63" s="129"/>
      <c r="Q63" s="129"/>
      <c r="R63" s="129"/>
      <c r="S63" s="129"/>
      <c r="T63" s="134" t="s">
        <v>275</v>
      </c>
    </row>
    <row r="64" spans="3:20" ht="12" customHeight="1" x14ac:dyDescent="0.25">
      <c r="C64" s="63"/>
      <c r="D64" s="114" t="s">
        <v>276</v>
      </c>
      <c r="E64" s="124" t="s">
        <v>177</v>
      </c>
      <c r="F64" s="115" t="s">
        <v>266</v>
      </c>
      <c r="G64" s="73" t="s">
        <v>277</v>
      </c>
      <c r="H64" s="62">
        <f>SUM(I64:L64)</f>
        <v>15.318</v>
      </c>
      <c r="I64" s="62">
        <f>SUM(I65:I70)</f>
        <v>10.79</v>
      </c>
      <c r="J64" s="62">
        <f>SUM(J65:J70)</f>
        <v>0</v>
      </c>
      <c r="K64" s="62">
        <f>SUM(K65:K70)</f>
        <v>4.5280000000000005</v>
      </c>
      <c r="L64" s="62">
        <f>SUM(L65:L70)</f>
        <v>0</v>
      </c>
      <c r="N64" s="129"/>
      <c r="O64" s="129"/>
      <c r="P64" s="129"/>
      <c r="Q64" s="129"/>
      <c r="R64" s="129"/>
      <c r="S64" s="129"/>
      <c r="T64" s="131" t="s">
        <v>164</v>
      </c>
    </row>
    <row r="65" spans="1:20" ht="12" hidden="1" customHeight="1" x14ac:dyDescent="0.25">
      <c r="C65" s="63"/>
      <c r="D65" s="121"/>
      <c r="E65" s="120"/>
      <c r="F65" s="118"/>
      <c r="G65" s="118"/>
      <c r="H65" s="116"/>
      <c r="I65" s="116"/>
      <c r="J65" s="116"/>
      <c r="K65" s="116"/>
      <c r="L65" s="119"/>
      <c r="N65" s="131" t="s">
        <v>169</v>
      </c>
      <c r="O65" s="129"/>
      <c r="P65" s="129"/>
      <c r="Q65" s="129"/>
      <c r="R65" s="129"/>
      <c r="S65" s="129"/>
      <c r="T65" s="129"/>
    </row>
    <row r="66" spans="1:20" s="186" customFormat="1" ht="12" customHeight="1" x14ac:dyDescent="0.15">
      <c r="A66" s="150"/>
      <c r="B66" s="150"/>
      <c r="C66" s="151" t="s">
        <v>179</v>
      </c>
      <c r="D66" s="152" t="str">
        <f>"12.4."&amp;N66</f>
        <v>12.4.1</v>
      </c>
      <c r="E66" s="153" t="s">
        <v>180</v>
      </c>
      <c r="F66" s="154" t="s">
        <v>266</v>
      </c>
      <c r="G66" s="154" t="s">
        <v>277</v>
      </c>
      <c r="H66" s="155">
        <f>SUM(I66:L66)</f>
        <v>14.043499999999998</v>
      </c>
      <c r="I66" s="156">
        <v>10.79</v>
      </c>
      <c r="J66" s="156">
        <v>0</v>
      </c>
      <c r="K66" s="156">
        <v>3.2534999999999998</v>
      </c>
      <c r="L66" s="156">
        <v>0</v>
      </c>
      <c r="M66" s="150"/>
      <c r="N66" s="157" t="s">
        <v>161</v>
      </c>
      <c r="O66" s="158" t="s">
        <v>180</v>
      </c>
      <c r="P66" s="158" t="s">
        <v>181</v>
      </c>
      <c r="Q66" s="158" t="s">
        <v>182</v>
      </c>
      <c r="R66" s="158" t="s">
        <v>183</v>
      </c>
      <c r="S66" s="157" t="s">
        <v>184</v>
      </c>
      <c r="T66" s="157" t="s">
        <v>278</v>
      </c>
    </row>
    <row r="67" spans="1:20" s="186" customFormat="1" ht="12" customHeight="1" x14ac:dyDescent="0.15">
      <c r="A67" s="150"/>
      <c r="B67" s="150"/>
      <c r="C67" s="151" t="s">
        <v>179</v>
      </c>
      <c r="D67" s="152" t="str">
        <f>"12.4."&amp;N67</f>
        <v>12.4.2</v>
      </c>
      <c r="E67" s="153" t="s">
        <v>186</v>
      </c>
      <c r="F67" s="154" t="s">
        <v>266</v>
      </c>
      <c r="G67" s="154" t="s">
        <v>277</v>
      </c>
      <c r="H67" s="155">
        <f>SUM(I67:L67)</f>
        <v>0.57350000000000001</v>
      </c>
      <c r="I67" s="156">
        <v>0</v>
      </c>
      <c r="J67" s="156">
        <v>0</v>
      </c>
      <c r="K67" s="156">
        <v>0.57350000000000001</v>
      </c>
      <c r="L67" s="156">
        <v>0</v>
      </c>
      <c r="M67" s="150"/>
      <c r="N67" s="157" t="s">
        <v>187</v>
      </c>
      <c r="O67" s="158" t="s">
        <v>186</v>
      </c>
      <c r="P67" s="158" t="s">
        <v>188</v>
      </c>
      <c r="Q67" s="158" t="s">
        <v>189</v>
      </c>
      <c r="R67" s="158" t="s">
        <v>190</v>
      </c>
      <c r="S67" s="157" t="s">
        <v>184</v>
      </c>
      <c r="T67" s="157" t="s">
        <v>278</v>
      </c>
    </row>
    <row r="68" spans="1:20" s="186" customFormat="1" ht="12" customHeight="1" x14ac:dyDescent="0.15">
      <c r="A68" s="150"/>
      <c r="B68" s="150"/>
      <c r="C68" s="151" t="s">
        <v>179</v>
      </c>
      <c r="D68" s="152" t="str">
        <f>"12.4."&amp;N68</f>
        <v>12.4.3</v>
      </c>
      <c r="E68" s="153" t="s">
        <v>191</v>
      </c>
      <c r="F68" s="154" t="s">
        <v>266</v>
      </c>
      <c r="G68" s="154" t="s">
        <v>277</v>
      </c>
      <c r="H68" s="155">
        <f>SUM(I68:L68)</f>
        <v>0.33100000000000002</v>
      </c>
      <c r="I68" s="156">
        <v>0</v>
      </c>
      <c r="J68" s="156">
        <v>0</v>
      </c>
      <c r="K68" s="156">
        <v>0.33100000000000002</v>
      </c>
      <c r="L68" s="156">
        <v>0</v>
      </c>
      <c r="M68" s="150"/>
      <c r="N68" s="157" t="s">
        <v>192</v>
      </c>
      <c r="O68" s="158" t="s">
        <v>191</v>
      </c>
      <c r="P68" s="158" t="s">
        <v>193</v>
      </c>
      <c r="Q68" s="158" t="s">
        <v>194</v>
      </c>
      <c r="R68" s="158" t="s">
        <v>195</v>
      </c>
      <c r="S68" s="157" t="s">
        <v>184</v>
      </c>
      <c r="T68" s="157" t="s">
        <v>278</v>
      </c>
    </row>
    <row r="69" spans="1:20" s="186" customFormat="1" ht="12" customHeight="1" x14ac:dyDescent="0.15">
      <c r="A69" s="150"/>
      <c r="B69" s="150"/>
      <c r="C69" s="151" t="s">
        <v>179</v>
      </c>
      <c r="D69" s="152" t="str">
        <f>"12.4."&amp;N69</f>
        <v>12.4.4</v>
      </c>
      <c r="E69" s="153" t="s">
        <v>196</v>
      </c>
      <c r="F69" s="154" t="s">
        <v>266</v>
      </c>
      <c r="G69" s="154" t="s">
        <v>277</v>
      </c>
      <c r="H69" s="155">
        <f>SUM(I69:L69)</f>
        <v>0.37</v>
      </c>
      <c r="I69" s="156">
        <v>0</v>
      </c>
      <c r="J69" s="156">
        <v>0</v>
      </c>
      <c r="K69" s="156">
        <v>0.37</v>
      </c>
      <c r="L69" s="156">
        <v>0</v>
      </c>
      <c r="M69" s="150"/>
      <c r="N69" s="157" t="s">
        <v>197</v>
      </c>
      <c r="O69" s="158" t="s">
        <v>196</v>
      </c>
      <c r="P69" s="158" t="s">
        <v>198</v>
      </c>
      <c r="Q69" s="158" t="s">
        <v>199</v>
      </c>
      <c r="R69" s="158" t="s">
        <v>200</v>
      </c>
      <c r="S69" s="157" t="s">
        <v>184</v>
      </c>
      <c r="T69" s="157" t="s">
        <v>278</v>
      </c>
    </row>
    <row r="70" spans="1:20" ht="12" customHeight="1" x14ac:dyDescent="0.25">
      <c r="C70" s="63"/>
      <c r="D70" s="117"/>
      <c r="E70" s="120" t="s">
        <v>170</v>
      </c>
      <c r="F70" s="118"/>
      <c r="G70" s="118"/>
      <c r="H70" s="116"/>
      <c r="I70" s="116"/>
      <c r="J70" s="116"/>
      <c r="K70" s="116"/>
      <c r="L70" s="119"/>
      <c r="N70" s="129"/>
      <c r="O70" s="129"/>
      <c r="P70" s="129"/>
      <c r="Q70" s="129"/>
      <c r="R70" s="129"/>
      <c r="S70" s="129"/>
      <c r="T70" s="134" t="s">
        <v>279</v>
      </c>
    </row>
    <row r="71" spans="1:20" ht="12" customHeight="1" x14ac:dyDescent="0.25">
      <c r="C71" s="63"/>
      <c r="D71" s="74" t="s">
        <v>280</v>
      </c>
      <c r="E71" s="122" t="s">
        <v>202</v>
      </c>
      <c r="F71" s="123" t="s">
        <v>266</v>
      </c>
      <c r="G71" s="123" t="s">
        <v>281</v>
      </c>
      <c r="H71" s="62">
        <f t="shared" ref="H71:H83" si="2">SUM(I71:L71)</f>
        <v>5.6319999999999997</v>
      </c>
      <c r="I71" s="62">
        <f>SUM(I73,I74,I75)</f>
        <v>0</v>
      </c>
      <c r="J71" s="62">
        <f>SUM(J72,J74,J75)</f>
        <v>0</v>
      </c>
      <c r="K71" s="62">
        <f>SUM(K72,K73,K75)</f>
        <v>0</v>
      </c>
      <c r="L71" s="62">
        <f>SUM(L72,L73,L74)</f>
        <v>5.6319999999999997</v>
      </c>
      <c r="N71" s="129"/>
      <c r="O71" s="129"/>
      <c r="P71" s="129"/>
      <c r="Q71" s="129"/>
      <c r="R71" s="129"/>
      <c r="S71" s="129"/>
      <c r="T71" s="131" t="s">
        <v>164</v>
      </c>
    </row>
    <row r="72" spans="1:20" ht="12" customHeight="1" x14ac:dyDescent="0.25">
      <c r="C72" s="63"/>
      <c r="D72" s="114" t="s">
        <v>282</v>
      </c>
      <c r="E72" s="124" t="s">
        <v>156</v>
      </c>
      <c r="F72" s="115" t="s">
        <v>266</v>
      </c>
      <c r="G72" s="73" t="s">
        <v>283</v>
      </c>
      <c r="H72" s="62">
        <f t="shared" si="2"/>
        <v>0</v>
      </c>
      <c r="I72" s="128"/>
      <c r="J72" s="72"/>
      <c r="K72" s="72"/>
      <c r="L72" s="72"/>
      <c r="N72" s="129"/>
      <c r="O72" s="129"/>
      <c r="P72" s="129"/>
      <c r="Q72" s="129"/>
      <c r="R72" s="129"/>
      <c r="S72" s="129"/>
      <c r="T72" s="131" t="s">
        <v>164</v>
      </c>
    </row>
    <row r="73" spans="1:20" ht="12" customHeight="1" x14ac:dyDescent="0.25">
      <c r="C73" s="63"/>
      <c r="D73" s="114" t="s">
        <v>284</v>
      </c>
      <c r="E73" s="124" t="s">
        <v>157</v>
      </c>
      <c r="F73" s="115" t="s">
        <v>266</v>
      </c>
      <c r="G73" s="73" t="s">
        <v>285</v>
      </c>
      <c r="H73" s="62">
        <f t="shared" si="2"/>
        <v>0</v>
      </c>
      <c r="I73" s="72"/>
      <c r="J73" s="128"/>
      <c r="K73" s="72"/>
      <c r="L73" s="72"/>
      <c r="N73" s="129"/>
      <c r="O73" s="129"/>
      <c r="P73" s="129"/>
      <c r="Q73" s="129"/>
      <c r="R73" s="129"/>
      <c r="S73" s="129"/>
      <c r="T73" s="131" t="s">
        <v>164</v>
      </c>
    </row>
    <row r="74" spans="1:20" ht="12" customHeight="1" x14ac:dyDescent="0.25">
      <c r="C74" s="63"/>
      <c r="D74" s="114" t="s">
        <v>286</v>
      </c>
      <c r="E74" s="124" t="s">
        <v>158</v>
      </c>
      <c r="F74" s="115" t="s">
        <v>266</v>
      </c>
      <c r="G74" s="73" t="s">
        <v>287</v>
      </c>
      <c r="H74" s="62">
        <f t="shared" si="2"/>
        <v>5.6319999999999997</v>
      </c>
      <c r="I74" s="72"/>
      <c r="J74" s="72"/>
      <c r="K74" s="128"/>
      <c r="L74" s="72">
        <v>5.6319999999999997</v>
      </c>
      <c r="N74" s="129"/>
      <c r="O74" s="129"/>
      <c r="P74" s="129"/>
      <c r="Q74" s="129"/>
      <c r="R74" s="129"/>
      <c r="S74" s="129"/>
      <c r="T74" s="131" t="s">
        <v>164</v>
      </c>
    </row>
    <row r="75" spans="1:20" ht="12" customHeight="1" x14ac:dyDescent="0.25">
      <c r="C75" s="63"/>
      <c r="D75" s="114" t="s">
        <v>288</v>
      </c>
      <c r="E75" s="124" t="s">
        <v>211</v>
      </c>
      <c r="F75" s="115" t="s">
        <v>266</v>
      </c>
      <c r="G75" s="73" t="s">
        <v>289</v>
      </c>
      <c r="H75" s="62">
        <f t="shared" si="2"/>
        <v>0</v>
      </c>
      <c r="I75" s="72"/>
      <c r="J75" s="72"/>
      <c r="K75" s="72"/>
      <c r="L75" s="128"/>
      <c r="N75" s="129"/>
      <c r="O75" s="129"/>
      <c r="P75" s="129"/>
      <c r="Q75" s="129"/>
      <c r="R75" s="129"/>
      <c r="S75" s="129"/>
      <c r="T75" s="131" t="s">
        <v>164</v>
      </c>
    </row>
    <row r="76" spans="1:20" ht="12" customHeight="1" x14ac:dyDescent="0.25">
      <c r="C76" s="63"/>
      <c r="D76" s="74" t="s">
        <v>290</v>
      </c>
      <c r="E76" s="122" t="s">
        <v>213</v>
      </c>
      <c r="F76" s="123" t="s">
        <v>266</v>
      </c>
      <c r="G76" s="123" t="s">
        <v>291</v>
      </c>
      <c r="H76" s="62">
        <f t="shared" si="2"/>
        <v>0</v>
      </c>
      <c r="I76" s="72"/>
      <c r="J76" s="72"/>
      <c r="K76" s="72"/>
      <c r="L76" s="72"/>
      <c r="N76" s="129"/>
      <c r="O76" s="129"/>
      <c r="P76" s="129"/>
      <c r="Q76" s="129"/>
      <c r="R76" s="129"/>
      <c r="S76" s="129"/>
      <c r="T76" s="131" t="s">
        <v>164</v>
      </c>
    </row>
    <row r="77" spans="1:20" ht="12" customHeight="1" x14ac:dyDescent="0.25">
      <c r="C77" s="63"/>
      <c r="D77" s="74" t="s">
        <v>292</v>
      </c>
      <c r="E77" s="122" t="s">
        <v>215</v>
      </c>
      <c r="F77" s="123" t="s">
        <v>266</v>
      </c>
      <c r="G77" s="123" t="s">
        <v>293</v>
      </c>
      <c r="H77" s="62">
        <f t="shared" si="2"/>
        <v>14.738</v>
      </c>
      <c r="I77" s="62">
        <f>SUM(I78,I80,I83,I87)</f>
        <v>8.0749999999999993</v>
      </c>
      <c r="J77" s="62">
        <f>SUM(J78,J80,J83,J87)</f>
        <v>0</v>
      </c>
      <c r="K77" s="62">
        <f>SUM(K78,K80,K83,K87)</f>
        <v>1.0629999999999999</v>
      </c>
      <c r="L77" s="62">
        <f>SUM(L78,L80,L83,L87)</f>
        <v>5.6</v>
      </c>
      <c r="N77" s="129"/>
      <c r="O77" s="129"/>
      <c r="P77" s="129"/>
      <c r="Q77" s="129"/>
      <c r="R77" s="129"/>
      <c r="S77" s="129"/>
      <c r="T77" s="131" t="s">
        <v>164</v>
      </c>
    </row>
    <row r="78" spans="1:20" ht="24" customHeight="1" x14ac:dyDescent="0.25">
      <c r="C78" s="63"/>
      <c r="D78" s="114" t="s">
        <v>294</v>
      </c>
      <c r="E78" s="124" t="s">
        <v>218</v>
      </c>
      <c r="F78" s="115" t="s">
        <v>266</v>
      </c>
      <c r="G78" s="73" t="s">
        <v>295</v>
      </c>
      <c r="H78" s="62">
        <f t="shared" si="2"/>
        <v>0</v>
      </c>
      <c r="I78" s="72"/>
      <c r="J78" s="72"/>
      <c r="K78" s="72"/>
      <c r="L78" s="72"/>
      <c r="N78" s="129"/>
      <c r="O78" s="129"/>
      <c r="P78" s="129"/>
      <c r="Q78" s="129"/>
      <c r="R78" s="129"/>
      <c r="S78" s="129"/>
      <c r="T78" s="131" t="s">
        <v>164</v>
      </c>
    </row>
    <row r="79" spans="1:20" ht="12" customHeight="1" x14ac:dyDescent="0.25">
      <c r="C79" s="63"/>
      <c r="D79" s="114" t="s">
        <v>296</v>
      </c>
      <c r="E79" s="125" t="s">
        <v>221</v>
      </c>
      <c r="F79" s="115" t="s">
        <v>266</v>
      </c>
      <c r="G79" s="73" t="s">
        <v>297</v>
      </c>
      <c r="H79" s="62">
        <f t="shared" si="2"/>
        <v>0</v>
      </c>
      <c r="I79" s="72"/>
      <c r="J79" s="72"/>
      <c r="K79" s="72"/>
      <c r="L79" s="72"/>
      <c r="N79" s="129"/>
      <c r="O79" s="129"/>
      <c r="P79" s="129"/>
      <c r="Q79" s="129"/>
      <c r="R79" s="129"/>
      <c r="S79" s="129"/>
      <c r="T79" s="131" t="s">
        <v>164</v>
      </c>
    </row>
    <row r="80" spans="1:20" ht="12" customHeight="1" x14ac:dyDescent="0.25">
      <c r="C80" s="63"/>
      <c r="D80" s="114" t="s">
        <v>298</v>
      </c>
      <c r="E80" s="124" t="s">
        <v>224</v>
      </c>
      <c r="F80" s="115" t="s">
        <v>266</v>
      </c>
      <c r="G80" s="73" t="s">
        <v>299</v>
      </c>
      <c r="H80" s="62">
        <f t="shared" si="2"/>
        <v>14.559999999999999</v>
      </c>
      <c r="I80" s="72">
        <v>8.0749999999999993</v>
      </c>
      <c r="J80" s="72">
        <v>0</v>
      </c>
      <c r="K80" s="72">
        <v>0.88500000000000001</v>
      </c>
      <c r="L80" s="72">
        <v>5.6</v>
      </c>
      <c r="N80" s="129"/>
      <c r="O80" s="129"/>
      <c r="P80" s="129"/>
      <c r="Q80" s="129"/>
      <c r="R80" s="129"/>
      <c r="S80" s="129"/>
      <c r="T80" s="131" t="s">
        <v>164</v>
      </c>
    </row>
    <row r="81" spans="1:20" ht="12" customHeight="1" x14ac:dyDescent="0.25">
      <c r="C81" s="63"/>
      <c r="D81" s="114" t="s">
        <v>300</v>
      </c>
      <c r="E81" s="125" t="s">
        <v>227</v>
      </c>
      <c r="F81" s="115" t="s">
        <v>266</v>
      </c>
      <c r="G81" s="73" t="s">
        <v>301</v>
      </c>
      <c r="H81" s="62">
        <f t="shared" si="2"/>
        <v>0</v>
      </c>
      <c r="I81" s="72"/>
      <c r="J81" s="72"/>
      <c r="K81" s="72"/>
      <c r="L81" s="72"/>
      <c r="N81" s="129"/>
      <c r="O81" s="129"/>
      <c r="P81" s="129"/>
      <c r="Q81" s="129"/>
      <c r="R81" s="129"/>
      <c r="S81" s="129"/>
      <c r="T81" s="131" t="s">
        <v>164</v>
      </c>
    </row>
    <row r="82" spans="1:20" ht="12" customHeight="1" x14ac:dyDescent="0.25">
      <c r="C82" s="63"/>
      <c r="D82" s="114" t="s">
        <v>302</v>
      </c>
      <c r="E82" s="126" t="s">
        <v>230</v>
      </c>
      <c r="F82" s="115" t="s">
        <v>266</v>
      </c>
      <c r="G82" s="73" t="s">
        <v>303</v>
      </c>
      <c r="H82" s="62">
        <f t="shared" si="2"/>
        <v>0</v>
      </c>
      <c r="I82" s="72"/>
      <c r="J82" s="72"/>
      <c r="K82" s="72"/>
      <c r="L82" s="72"/>
      <c r="N82" s="129"/>
      <c r="O82" s="129"/>
      <c r="P82" s="129"/>
      <c r="Q82" s="129"/>
      <c r="R82" s="129"/>
      <c r="S82" s="129"/>
      <c r="T82" s="131" t="s">
        <v>164</v>
      </c>
    </row>
    <row r="83" spans="1:20" ht="12" customHeight="1" x14ac:dyDescent="0.25">
      <c r="C83" s="63"/>
      <c r="D83" s="114" t="s">
        <v>304</v>
      </c>
      <c r="E83" s="124" t="s">
        <v>233</v>
      </c>
      <c r="F83" s="115" t="s">
        <v>266</v>
      </c>
      <c r="G83" s="73" t="s">
        <v>305</v>
      </c>
      <c r="H83" s="62">
        <f t="shared" si="2"/>
        <v>0.17799999999999999</v>
      </c>
      <c r="I83" s="62">
        <f>SUM(I84:I86)</f>
        <v>0</v>
      </c>
      <c r="J83" s="62">
        <f>SUM(J84:J86)</f>
        <v>0</v>
      </c>
      <c r="K83" s="62">
        <f>SUM(K84:K86)</f>
        <v>0.17799999999999999</v>
      </c>
      <c r="L83" s="62">
        <f>SUM(L84:L86)</f>
        <v>0</v>
      </c>
      <c r="N83" s="129"/>
      <c r="O83" s="129"/>
      <c r="P83" s="129"/>
      <c r="Q83" s="129"/>
      <c r="R83" s="129"/>
      <c r="S83" s="129"/>
      <c r="T83" s="131" t="s">
        <v>164</v>
      </c>
    </row>
    <row r="84" spans="1:20" ht="12" hidden="1" customHeight="1" x14ac:dyDescent="0.25">
      <c r="C84" s="63"/>
      <c r="D84" s="121"/>
      <c r="E84" s="120"/>
      <c r="F84" s="118"/>
      <c r="G84" s="118"/>
      <c r="H84" s="116"/>
      <c r="I84" s="116"/>
      <c r="J84" s="116"/>
      <c r="K84" s="116"/>
      <c r="L84" s="119"/>
      <c r="N84" s="131" t="s">
        <v>169</v>
      </c>
      <c r="O84" s="129"/>
      <c r="P84" s="129"/>
      <c r="Q84" s="129"/>
      <c r="R84" s="129"/>
      <c r="S84" s="129"/>
      <c r="T84" s="129"/>
    </row>
    <row r="85" spans="1:20" s="186" customFormat="1" ht="12" customHeight="1" x14ac:dyDescent="0.15">
      <c r="A85" s="150"/>
      <c r="B85" s="150"/>
      <c r="C85" s="151" t="s">
        <v>179</v>
      </c>
      <c r="D85" s="152" t="str">
        <f>"15.3."&amp;N85</f>
        <v>15.3.1</v>
      </c>
      <c r="E85" s="153" t="s">
        <v>191</v>
      </c>
      <c r="F85" s="154" t="s">
        <v>266</v>
      </c>
      <c r="G85" s="154" t="s">
        <v>305</v>
      </c>
      <c r="H85" s="155">
        <f>SUM(I85:L85)</f>
        <v>0.17799999999999999</v>
      </c>
      <c r="I85" s="156">
        <v>0</v>
      </c>
      <c r="J85" s="156">
        <v>0</v>
      </c>
      <c r="K85" s="156">
        <v>0.17799999999999999</v>
      </c>
      <c r="L85" s="156">
        <v>0</v>
      </c>
      <c r="M85" s="150"/>
      <c r="N85" s="157" t="s">
        <v>161</v>
      </c>
      <c r="O85" s="158" t="s">
        <v>191</v>
      </c>
      <c r="P85" s="158" t="s">
        <v>193</v>
      </c>
      <c r="Q85" s="158" t="s">
        <v>194</v>
      </c>
      <c r="R85" s="158" t="s">
        <v>195</v>
      </c>
      <c r="S85" s="157" t="s">
        <v>184</v>
      </c>
      <c r="T85" s="157" t="s">
        <v>306</v>
      </c>
    </row>
    <row r="86" spans="1:20" ht="12" customHeight="1" x14ac:dyDescent="0.25">
      <c r="C86" s="63"/>
      <c r="D86" s="117"/>
      <c r="E86" s="120" t="s">
        <v>170</v>
      </c>
      <c r="F86" s="118"/>
      <c r="G86" s="118"/>
      <c r="H86" s="116"/>
      <c r="I86" s="116"/>
      <c r="J86" s="116"/>
      <c r="K86" s="116"/>
      <c r="L86" s="119"/>
      <c r="N86" s="129"/>
      <c r="O86" s="129"/>
      <c r="P86" s="129"/>
      <c r="Q86" s="129"/>
      <c r="R86" s="129"/>
      <c r="S86" s="129"/>
      <c r="T86" s="134" t="s">
        <v>307</v>
      </c>
    </row>
    <row r="87" spans="1:20" ht="12" customHeight="1" x14ac:dyDescent="0.25">
      <c r="C87" s="63"/>
      <c r="D87" s="114" t="s">
        <v>308</v>
      </c>
      <c r="E87" s="124" t="s">
        <v>238</v>
      </c>
      <c r="F87" s="115" t="s">
        <v>266</v>
      </c>
      <c r="G87" s="73" t="s">
        <v>309</v>
      </c>
      <c r="H87" s="62">
        <f t="shared" ref="H87:H95" si="3">SUM(I87:L87)</f>
        <v>0</v>
      </c>
      <c r="I87" s="72"/>
      <c r="J87" s="72"/>
      <c r="K87" s="72"/>
      <c r="L87" s="72"/>
      <c r="N87" s="129"/>
      <c r="O87" s="129"/>
      <c r="P87" s="129"/>
      <c r="Q87" s="129"/>
      <c r="R87" s="129"/>
      <c r="S87" s="129"/>
      <c r="T87" s="131" t="s">
        <v>164</v>
      </c>
    </row>
    <row r="88" spans="1:20" ht="12" customHeight="1" x14ac:dyDescent="0.25">
      <c r="C88" s="63"/>
      <c r="D88" s="74" t="s">
        <v>310</v>
      </c>
      <c r="E88" s="122" t="s">
        <v>241</v>
      </c>
      <c r="F88" s="123" t="s">
        <v>266</v>
      </c>
      <c r="G88" s="123" t="s">
        <v>311</v>
      </c>
      <c r="H88" s="62">
        <f t="shared" si="3"/>
        <v>5.6325000000000003</v>
      </c>
      <c r="I88" s="72">
        <v>2.6555</v>
      </c>
      <c r="J88" s="72">
        <v>0</v>
      </c>
      <c r="K88" s="72">
        <v>2.9769999999999999</v>
      </c>
      <c r="L88" s="72">
        <v>0</v>
      </c>
      <c r="N88" s="129"/>
      <c r="O88" s="129"/>
      <c r="P88" s="129"/>
      <c r="Q88" s="129"/>
      <c r="R88" s="129"/>
      <c r="S88" s="129"/>
      <c r="T88" s="131" t="s">
        <v>164</v>
      </c>
    </row>
    <row r="89" spans="1:20" ht="12" customHeight="1" x14ac:dyDescent="0.25">
      <c r="C89" s="63"/>
      <c r="D89" s="74" t="s">
        <v>312</v>
      </c>
      <c r="E89" s="122" t="s">
        <v>244</v>
      </c>
      <c r="F89" s="123" t="s">
        <v>266</v>
      </c>
      <c r="G89" s="123" t="s">
        <v>313</v>
      </c>
      <c r="H89" s="62">
        <f t="shared" si="3"/>
        <v>0</v>
      </c>
      <c r="I89" s="72">
        <v>0</v>
      </c>
      <c r="J89" s="72">
        <v>0</v>
      </c>
      <c r="K89" s="72">
        <v>0</v>
      </c>
      <c r="L89" s="72">
        <v>0</v>
      </c>
      <c r="N89" s="129"/>
      <c r="O89" s="129"/>
      <c r="P89" s="129"/>
      <c r="Q89" s="129"/>
      <c r="R89" s="129"/>
      <c r="S89" s="129"/>
      <c r="T89" s="131" t="s">
        <v>164</v>
      </c>
    </row>
    <row r="90" spans="1:20" ht="12" customHeight="1" x14ac:dyDescent="0.25">
      <c r="C90" s="63"/>
      <c r="D90" s="74" t="s">
        <v>314</v>
      </c>
      <c r="E90" s="122" t="s">
        <v>247</v>
      </c>
      <c r="F90" s="123" t="s">
        <v>266</v>
      </c>
      <c r="G90" s="123" t="s">
        <v>315</v>
      </c>
      <c r="H90" s="62">
        <f t="shared" si="3"/>
        <v>0</v>
      </c>
      <c r="I90" s="72">
        <v>0</v>
      </c>
      <c r="J90" s="72">
        <v>0</v>
      </c>
      <c r="K90" s="72">
        <v>0</v>
      </c>
      <c r="L90" s="72">
        <v>0</v>
      </c>
      <c r="N90" s="129"/>
      <c r="O90" s="129"/>
      <c r="P90" s="129"/>
      <c r="Q90" s="129"/>
      <c r="R90" s="129"/>
      <c r="S90" s="129"/>
      <c r="T90" s="131" t="s">
        <v>164</v>
      </c>
    </row>
    <row r="91" spans="1:20" ht="12" customHeight="1" x14ac:dyDescent="0.25">
      <c r="C91" s="63"/>
      <c r="D91" s="74" t="s">
        <v>316</v>
      </c>
      <c r="E91" s="122" t="s">
        <v>250</v>
      </c>
      <c r="F91" s="123" t="s">
        <v>266</v>
      </c>
      <c r="G91" s="123" t="s">
        <v>317</v>
      </c>
      <c r="H91" s="62">
        <f t="shared" si="3"/>
        <v>0.57950000000000002</v>
      </c>
      <c r="I91" s="72">
        <v>5.9499999999999997E-2</v>
      </c>
      <c r="J91" s="72">
        <v>0</v>
      </c>
      <c r="K91" s="72">
        <v>0.48799999999999999</v>
      </c>
      <c r="L91" s="72">
        <v>3.2000000000000001E-2</v>
      </c>
      <c r="N91" s="129"/>
      <c r="O91" s="129"/>
      <c r="P91" s="129"/>
      <c r="Q91" s="129"/>
      <c r="R91" s="129"/>
      <c r="S91" s="129"/>
      <c r="T91" s="131" t="s">
        <v>164</v>
      </c>
    </row>
    <row r="92" spans="1:20" ht="12" customHeight="1" x14ac:dyDescent="0.25">
      <c r="C92" s="63"/>
      <c r="D92" s="114" t="s">
        <v>318</v>
      </c>
      <c r="E92" s="124" t="s">
        <v>319</v>
      </c>
      <c r="F92" s="115" t="s">
        <v>266</v>
      </c>
      <c r="G92" s="73" t="s">
        <v>320</v>
      </c>
      <c r="H92" s="62">
        <f t="shared" si="3"/>
        <v>0</v>
      </c>
      <c r="I92" s="72">
        <v>0</v>
      </c>
      <c r="J92" s="72">
        <v>0</v>
      </c>
      <c r="K92" s="72">
        <v>0</v>
      </c>
      <c r="L92" s="72">
        <v>0</v>
      </c>
      <c r="N92" s="129"/>
      <c r="O92" s="129"/>
      <c r="P92" s="129"/>
      <c r="Q92" s="129"/>
      <c r="R92" s="129"/>
      <c r="S92" s="129"/>
      <c r="T92" s="131" t="s">
        <v>164</v>
      </c>
    </row>
    <row r="93" spans="1:20" ht="12" customHeight="1" x14ac:dyDescent="0.25">
      <c r="C93" s="63"/>
      <c r="D93" s="74" t="s">
        <v>321</v>
      </c>
      <c r="E93" s="122" t="s">
        <v>256</v>
      </c>
      <c r="F93" s="123" t="s">
        <v>266</v>
      </c>
      <c r="G93" s="123" t="s">
        <v>322</v>
      </c>
      <c r="H93" s="62">
        <f t="shared" si="3"/>
        <v>0.57950000000000002</v>
      </c>
      <c r="I93" s="72">
        <v>5.9499999999999997E-2</v>
      </c>
      <c r="J93" s="72">
        <v>0</v>
      </c>
      <c r="K93" s="72">
        <v>0.48799999999999999</v>
      </c>
      <c r="L93" s="72">
        <v>3.2000000000000001E-2</v>
      </c>
      <c r="N93" s="129"/>
      <c r="O93" s="129"/>
      <c r="P93" s="129"/>
      <c r="Q93" s="129"/>
      <c r="R93" s="129"/>
      <c r="S93" s="129"/>
      <c r="T93" s="131" t="s">
        <v>164</v>
      </c>
    </row>
    <row r="94" spans="1:20" ht="24" customHeight="1" x14ac:dyDescent="0.25">
      <c r="C94" s="63"/>
      <c r="D94" s="74" t="s">
        <v>323</v>
      </c>
      <c r="E94" s="122" t="s">
        <v>259</v>
      </c>
      <c r="F94" s="123" t="s">
        <v>266</v>
      </c>
      <c r="G94" s="123" t="s">
        <v>324</v>
      </c>
      <c r="H94" s="62">
        <f t="shared" si="3"/>
        <v>0</v>
      </c>
      <c r="I94" s="62">
        <f>I91-I93</f>
        <v>0</v>
      </c>
      <c r="J94" s="62">
        <f>J91-J93</f>
        <v>0</v>
      </c>
      <c r="K94" s="62">
        <f>K91-K93</f>
        <v>0</v>
      </c>
      <c r="L94" s="62">
        <f>L91-L93</f>
        <v>0</v>
      </c>
      <c r="N94" s="129"/>
      <c r="O94" s="129"/>
      <c r="P94" s="129"/>
      <c r="Q94" s="129"/>
      <c r="R94" s="129"/>
      <c r="S94" s="129"/>
      <c r="T94" s="131" t="s">
        <v>164</v>
      </c>
    </row>
    <row r="95" spans="1:20" ht="12" customHeight="1" x14ac:dyDescent="0.25">
      <c r="C95" s="63"/>
      <c r="D95" s="74" t="s">
        <v>325</v>
      </c>
      <c r="E95" s="122" t="s">
        <v>262</v>
      </c>
      <c r="F95" s="123" t="s">
        <v>266</v>
      </c>
      <c r="G95" s="123" t="s">
        <v>326</v>
      </c>
      <c r="H95" s="62">
        <f t="shared" si="3"/>
        <v>0</v>
      </c>
      <c r="I95" s="62">
        <f>SUM(I56,I71,I76)-SUM(I77,I88:I91)</f>
        <v>0</v>
      </c>
      <c r="J95" s="62">
        <f>SUM(J56,J71,J76)-SUM(J77,J88:J91)</f>
        <v>0</v>
      </c>
      <c r="K95" s="62">
        <f>SUM(K56,K71,K76)-SUM(K77,K88:K91)</f>
        <v>0</v>
      </c>
      <c r="L95" s="62">
        <f>SUM(L56,L71,L76)-SUM(L77,L88:L91)</f>
        <v>0</v>
      </c>
      <c r="N95" s="129"/>
      <c r="O95" s="129"/>
      <c r="P95" s="129"/>
      <c r="Q95" s="129"/>
      <c r="R95" s="129"/>
      <c r="S95" s="129"/>
      <c r="T95" s="131" t="s">
        <v>164</v>
      </c>
    </row>
    <row r="96" spans="1:20" ht="18" customHeight="1" x14ac:dyDescent="0.25">
      <c r="C96" s="63"/>
      <c r="D96" s="218" t="s">
        <v>327</v>
      </c>
      <c r="E96" s="219"/>
      <c r="F96" s="219"/>
      <c r="G96" s="139"/>
      <c r="H96" s="137"/>
      <c r="I96" s="137"/>
      <c r="J96" s="137"/>
      <c r="K96" s="137"/>
      <c r="L96" s="138"/>
      <c r="N96" s="129"/>
      <c r="O96" s="129"/>
      <c r="P96" s="129"/>
      <c r="Q96" s="129"/>
      <c r="R96" s="129"/>
      <c r="S96" s="129"/>
      <c r="T96" s="129"/>
    </row>
    <row r="97" spans="3:20" ht="12" customHeight="1" x14ac:dyDescent="0.25">
      <c r="C97" s="63"/>
      <c r="D97" s="74" t="s">
        <v>328</v>
      </c>
      <c r="E97" s="122" t="s">
        <v>329</v>
      </c>
      <c r="F97" s="123" t="s">
        <v>266</v>
      </c>
      <c r="G97" s="123" t="s">
        <v>330</v>
      </c>
      <c r="H97" s="62">
        <f>SUM(I97:L97)</f>
        <v>15.318</v>
      </c>
      <c r="I97" s="72">
        <v>11.446</v>
      </c>
      <c r="J97" s="72">
        <v>0</v>
      </c>
      <c r="K97" s="72">
        <v>3.8719999999999999</v>
      </c>
      <c r="L97" s="72">
        <v>0</v>
      </c>
      <c r="N97" s="129"/>
      <c r="O97" s="129"/>
      <c r="P97" s="129"/>
      <c r="Q97" s="129"/>
      <c r="R97" s="129"/>
      <c r="S97" s="129"/>
      <c r="T97" s="131" t="s">
        <v>164</v>
      </c>
    </row>
    <row r="98" spans="3:20" ht="12" customHeight="1" x14ac:dyDescent="0.25">
      <c r="C98" s="63"/>
      <c r="D98" s="74" t="s">
        <v>331</v>
      </c>
      <c r="E98" s="122" t="s">
        <v>332</v>
      </c>
      <c r="F98" s="123" t="s">
        <v>266</v>
      </c>
      <c r="G98" s="123" t="s">
        <v>333</v>
      </c>
      <c r="H98" s="62">
        <f>SUM(I98:L98)</f>
        <v>0</v>
      </c>
      <c r="I98" s="72"/>
      <c r="J98" s="72"/>
      <c r="K98" s="72"/>
      <c r="L98" s="72"/>
      <c r="N98" s="129"/>
      <c r="O98" s="129"/>
      <c r="P98" s="129"/>
      <c r="Q98" s="129"/>
      <c r="R98" s="129"/>
      <c r="S98" s="129"/>
      <c r="T98" s="131" t="s">
        <v>164</v>
      </c>
    </row>
    <row r="99" spans="3:20" ht="12" customHeight="1" x14ac:dyDescent="0.25">
      <c r="C99" s="63"/>
      <c r="D99" s="74" t="s">
        <v>334</v>
      </c>
      <c r="E99" s="122" t="s">
        <v>335</v>
      </c>
      <c r="F99" s="123" t="s">
        <v>266</v>
      </c>
      <c r="G99" s="123" t="s">
        <v>336</v>
      </c>
      <c r="H99" s="62">
        <f>SUM(I99:L99)</f>
        <v>0</v>
      </c>
      <c r="I99" s="72"/>
      <c r="J99" s="72"/>
      <c r="K99" s="72"/>
      <c r="L99" s="72"/>
      <c r="N99" s="129"/>
      <c r="O99" s="129"/>
      <c r="P99" s="129"/>
      <c r="Q99" s="129"/>
      <c r="R99" s="129"/>
      <c r="S99" s="129"/>
      <c r="T99" s="131" t="s">
        <v>164</v>
      </c>
    </row>
    <row r="100" spans="3:20" ht="18" customHeight="1" x14ac:dyDescent="0.25">
      <c r="C100" s="63"/>
      <c r="D100" s="218" t="s">
        <v>337</v>
      </c>
      <c r="E100" s="219"/>
      <c r="F100" s="219"/>
      <c r="G100" s="139"/>
      <c r="H100" s="137"/>
      <c r="I100" s="137"/>
      <c r="J100" s="137"/>
      <c r="K100" s="137"/>
      <c r="L100" s="138"/>
      <c r="N100" s="129"/>
      <c r="O100" s="129"/>
      <c r="P100" s="129"/>
      <c r="Q100" s="129"/>
      <c r="R100" s="129"/>
      <c r="S100" s="129"/>
      <c r="T100" s="129"/>
    </row>
    <row r="101" spans="3:20" ht="12" customHeight="1" x14ac:dyDescent="0.25">
      <c r="C101" s="63"/>
      <c r="D101" s="74" t="s">
        <v>338</v>
      </c>
      <c r="E101" s="122" t="s">
        <v>339</v>
      </c>
      <c r="F101" s="123" t="s">
        <v>163</v>
      </c>
      <c r="G101" s="123" t="s">
        <v>340</v>
      </c>
      <c r="H101" s="62">
        <f t="shared" ref="H101:H132" si="4">SUM(I101:L101)</f>
        <v>0</v>
      </c>
      <c r="I101" s="62">
        <f>SUM(I102,I103)</f>
        <v>0</v>
      </c>
      <c r="J101" s="62">
        <f>SUM(J102,J103)</f>
        <v>0</v>
      </c>
      <c r="K101" s="62">
        <f>SUM(K102,K103)</f>
        <v>0</v>
      </c>
      <c r="L101" s="62">
        <f>SUM(L102,L103)</f>
        <v>0</v>
      </c>
      <c r="N101" s="129"/>
      <c r="O101" s="129"/>
      <c r="P101" s="129"/>
      <c r="Q101" s="129"/>
      <c r="R101" s="129"/>
      <c r="S101" s="129"/>
      <c r="T101" s="131" t="s">
        <v>164</v>
      </c>
    </row>
    <row r="102" spans="3:20" ht="12" customHeight="1" x14ac:dyDescent="0.25">
      <c r="C102" s="63"/>
      <c r="D102" s="114" t="s">
        <v>341</v>
      </c>
      <c r="E102" s="124" t="s">
        <v>342</v>
      </c>
      <c r="F102" s="115" t="s">
        <v>163</v>
      </c>
      <c r="G102" s="73" t="s">
        <v>343</v>
      </c>
      <c r="H102" s="62">
        <f t="shared" si="4"/>
        <v>0</v>
      </c>
      <c r="I102" s="72"/>
      <c r="J102" s="72"/>
      <c r="K102" s="72"/>
      <c r="L102" s="72"/>
      <c r="N102" s="129"/>
      <c r="O102" s="129"/>
      <c r="P102" s="129"/>
      <c r="Q102" s="129"/>
      <c r="R102" s="129"/>
      <c r="S102" s="129"/>
      <c r="T102" s="131" t="s">
        <v>164</v>
      </c>
    </row>
    <row r="103" spans="3:20" ht="12" customHeight="1" x14ac:dyDescent="0.25">
      <c r="C103" s="63"/>
      <c r="D103" s="114" t="s">
        <v>344</v>
      </c>
      <c r="E103" s="124" t="s">
        <v>345</v>
      </c>
      <c r="F103" s="115" t="s">
        <v>163</v>
      </c>
      <c r="G103" s="73" t="s">
        <v>346</v>
      </c>
      <c r="H103" s="62">
        <f t="shared" si="4"/>
        <v>0</v>
      </c>
      <c r="I103" s="62">
        <f>I106</f>
        <v>0</v>
      </c>
      <c r="J103" s="62">
        <f>J106</f>
        <v>0</v>
      </c>
      <c r="K103" s="62">
        <f>K106</f>
        <v>0</v>
      </c>
      <c r="L103" s="62">
        <f>L106</f>
        <v>0</v>
      </c>
      <c r="N103" s="129"/>
      <c r="O103" s="129"/>
      <c r="P103" s="129"/>
      <c r="Q103" s="129"/>
      <c r="R103" s="129"/>
      <c r="S103" s="129"/>
      <c r="T103" s="131" t="s">
        <v>164</v>
      </c>
    </row>
    <row r="104" spans="3:20" ht="12" customHeight="1" x14ac:dyDescent="0.25">
      <c r="C104" s="63"/>
      <c r="D104" s="114" t="s">
        <v>347</v>
      </c>
      <c r="E104" s="125" t="s">
        <v>348</v>
      </c>
      <c r="F104" s="115" t="s">
        <v>266</v>
      </c>
      <c r="G104" s="73" t="s">
        <v>349</v>
      </c>
      <c r="H104" s="62">
        <f t="shared" si="4"/>
        <v>0</v>
      </c>
      <c r="I104" s="72"/>
      <c r="J104" s="72"/>
      <c r="K104" s="72"/>
      <c r="L104" s="72"/>
      <c r="N104" s="129"/>
      <c r="O104" s="129"/>
      <c r="P104" s="129"/>
      <c r="Q104" s="129"/>
      <c r="R104" s="129"/>
      <c r="S104" s="129"/>
      <c r="T104" s="131" t="s">
        <v>164</v>
      </c>
    </row>
    <row r="105" spans="3:20" ht="12" customHeight="1" x14ac:dyDescent="0.25">
      <c r="C105" s="63"/>
      <c r="D105" s="114" t="s">
        <v>350</v>
      </c>
      <c r="E105" s="126" t="s">
        <v>351</v>
      </c>
      <c r="F105" s="115" t="s">
        <v>266</v>
      </c>
      <c r="G105" s="73" t="s">
        <v>352</v>
      </c>
      <c r="H105" s="62">
        <f t="shared" si="4"/>
        <v>0</v>
      </c>
      <c r="I105" s="72"/>
      <c r="J105" s="72"/>
      <c r="K105" s="72"/>
      <c r="L105" s="72"/>
      <c r="N105" s="129"/>
      <c r="O105" s="129"/>
      <c r="P105" s="129"/>
      <c r="Q105" s="129"/>
      <c r="R105" s="129"/>
      <c r="S105" s="129"/>
      <c r="T105" s="131" t="s">
        <v>164</v>
      </c>
    </row>
    <row r="106" spans="3:20" ht="12" customHeight="1" x14ac:dyDescent="0.25">
      <c r="C106" s="63"/>
      <c r="D106" s="114" t="s">
        <v>353</v>
      </c>
      <c r="E106" s="125" t="s">
        <v>354</v>
      </c>
      <c r="F106" s="115" t="s">
        <v>163</v>
      </c>
      <c r="G106" s="73" t="s">
        <v>355</v>
      </c>
      <c r="H106" s="62">
        <f t="shared" si="4"/>
        <v>0</v>
      </c>
      <c r="I106" s="72"/>
      <c r="J106" s="72"/>
      <c r="K106" s="72"/>
      <c r="L106" s="72"/>
      <c r="N106" s="129"/>
      <c r="O106" s="129"/>
      <c r="P106" s="129"/>
      <c r="Q106" s="129"/>
      <c r="R106" s="129"/>
      <c r="S106" s="129"/>
      <c r="T106" s="131" t="s">
        <v>164</v>
      </c>
    </row>
    <row r="107" spans="3:20" ht="12" customHeight="1" x14ac:dyDescent="0.25">
      <c r="C107" s="63"/>
      <c r="D107" s="74" t="s">
        <v>356</v>
      </c>
      <c r="E107" s="122" t="s">
        <v>357</v>
      </c>
      <c r="F107" s="123" t="s">
        <v>163</v>
      </c>
      <c r="G107" s="123" t="s">
        <v>358</v>
      </c>
      <c r="H107" s="62">
        <f t="shared" si="4"/>
        <v>0</v>
      </c>
      <c r="I107" s="62">
        <f>SUM(I108,I124)</f>
        <v>0</v>
      </c>
      <c r="J107" s="62">
        <f>SUM(J108,J124)</f>
        <v>0</v>
      </c>
      <c r="K107" s="62">
        <f>SUM(K108,K124)</f>
        <v>0</v>
      </c>
      <c r="L107" s="62">
        <f>SUM(L108,L124)</f>
        <v>0</v>
      </c>
      <c r="N107" s="129"/>
      <c r="O107" s="129"/>
      <c r="P107" s="129"/>
      <c r="Q107" s="129"/>
      <c r="R107" s="129"/>
      <c r="S107" s="129"/>
      <c r="T107" s="131" t="s">
        <v>164</v>
      </c>
    </row>
    <row r="108" spans="3:20" ht="12" customHeight="1" x14ac:dyDescent="0.25">
      <c r="C108" s="63"/>
      <c r="D108" s="114" t="s">
        <v>359</v>
      </c>
      <c r="E108" s="124" t="s">
        <v>360</v>
      </c>
      <c r="F108" s="115" t="s">
        <v>163</v>
      </c>
      <c r="G108" s="73" t="s">
        <v>361</v>
      </c>
      <c r="H108" s="62">
        <f t="shared" si="4"/>
        <v>0</v>
      </c>
      <c r="I108" s="62">
        <f>SUM(I109:I110)</f>
        <v>0</v>
      </c>
      <c r="J108" s="62">
        <f>SUM(J109:J110)</f>
        <v>0</v>
      </c>
      <c r="K108" s="62">
        <f>SUM(K109:K110)</f>
        <v>0</v>
      </c>
      <c r="L108" s="62">
        <f>SUM(L109:L110)</f>
        <v>0</v>
      </c>
      <c r="N108" s="129"/>
      <c r="O108" s="129"/>
      <c r="P108" s="129"/>
      <c r="Q108" s="129"/>
      <c r="R108" s="129"/>
      <c r="S108" s="129"/>
      <c r="T108" s="131" t="s">
        <v>164</v>
      </c>
    </row>
    <row r="109" spans="3:20" ht="12" customHeight="1" x14ac:dyDescent="0.25">
      <c r="C109" s="63"/>
      <c r="D109" s="114" t="s">
        <v>362</v>
      </c>
      <c r="E109" s="125" t="s">
        <v>363</v>
      </c>
      <c r="F109" s="115" t="s">
        <v>163</v>
      </c>
      <c r="G109" s="73" t="s">
        <v>364</v>
      </c>
      <c r="H109" s="62">
        <f t="shared" si="4"/>
        <v>0</v>
      </c>
      <c r="I109" s="72"/>
      <c r="J109" s="72"/>
      <c r="K109" s="72"/>
      <c r="L109" s="72"/>
      <c r="N109" s="129"/>
      <c r="O109" s="129"/>
      <c r="P109" s="129"/>
      <c r="Q109" s="129"/>
      <c r="R109" s="129"/>
      <c r="S109" s="129"/>
      <c r="T109" s="131" t="s">
        <v>164</v>
      </c>
    </row>
    <row r="110" spans="3:20" ht="12" customHeight="1" x14ac:dyDescent="0.25">
      <c r="C110" s="63"/>
      <c r="D110" s="114" t="s">
        <v>365</v>
      </c>
      <c r="E110" s="125" t="s">
        <v>366</v>
      </c>
      <c r="F110" s="115" t="s">
        <v>163</v>
      </c>
      <c r="G110" s="73" t="s">
        <v>367</v>
      </c>
      <c r="H110" s="62">
        <f t="shared" si="4"/>
        <v>0</v>
      </c>
      <c r="I110" s="62">
        <f>SUM(I111,I114,I117,I120:I123)</f>
        <v>0</v>
      </c>
      <c r="J110" s="62">
        <f>SUM(J111,J114,J117,J120:J123)</f>
        <v>0</v>
      </c>
      <c r="K110" s="62">
        <f>SUM(K111,K114,K117,K120:K123)</f>
        <v>0</v>
      </c>
      <c r="L110" s="62">
        <f>SUM(L111,L114,L117,L120:L123)</f>
        <v>0</v>
      </c>
      <c r="N110" s="129"/>
      <c r="O110" s="129"/>
      <c r="P110" s="129"/>
      <c r="Q110" s="129"/>
      <c r="R110" s="129"/>
      <c r="S110" s="129"/>
      <c r="T110" s="131" t="s">
        <v>164</v>
      </c>
    </row>
    <row r="111" spans="3:20" ht="36" customHeight="1" x14ac:dyDescent="0.25">
      <c r="C111" s="63"/>
      <c r="D111" s="114" t="s">
        <v>368</v>
      </c>
      <c r="E111" s="126" t="s">
        <v>369</v>
      </c>
      <c r="F111" s="115" t="s">
        <v>163</v>
      </c>
      <c r="G111" s="73" t="s">
        <v>370</v>
      </c>
      <c r="H111" s="62">
        <f t="shared" si="4"/>
        <v>0</v>
      </c>
      <c r="I111" s="62">
        <f>SUM(I112:I113)</f>
        <v>0</v>
      </c>
      <c r="J111" s="62">
        <f>SUM(J112:J113)</f>
        <v>0</v>
      </c>
      <c r="K111" s="62">
        <f>SUM(K112:K113)</f>
        <v>0</v>
      </c>
      <c r="L111" s="62">
        <f>SUM(L112:L113)</f>
        <v>0</v>
      </c>
      <c r="N111" s="129"/>
      <c r="O111" s="129"/>
      <c r="P111" s="129"/>
      <c r="Q111" s="129"/>
      <c r="R111" s="129"/>
      <c r="S111" s="129"/>
      <c r="T111" s="131" t="s">
        <v>164</v>
      </c>
    </row>
    <row r="112" spans="3:20" ht="12" customHeight="1" x14ac:dyDescent="0.25">
      <c r="C112" s="63"/>
      <c r="D112" s="114" t="s">
        <v>371</v>
      </c>
      <c r="E112" s="127" t="s">
        <v>372</v>
      </c>
      <c r="F112" s="115" t="s">
        <v>163</v>
      </c>
      <c r="G112" s="73" t="s">
        <v>373</v>
      </c>
      <c r="H112" s="62">
        <f t="shared" si="4"/>
        <v>0</v>
      </c>
      <c r="I112" s="72"/>
      <c r="J112" s="72"/>
      <c r="K112" s="72"/>
      <c r="L112" s="72"/>
      <c r="N112" s="129"/>
      <c r="O112" s="129"/>
      <c r="P112" s="129"/>
      <c r="Q112" s="129"/>
      <c r="R112" s="129"/>
      <c r="S112" s="129"/>
      <c r="T112" s="131" t="s">
        <v>164</v>
      </c>
    </row>
    <row r="113" spans="3:20" ht="12" customHeight="1" x14ac:dyDescent="0.25">
      <c r="C113" s="63"/>
      <c r="D113" s="114" t="s">
        <v>374</v>
      </c>
      <c r="E113" s="127" t="s">
        <v>375</v>
      </c>
      <c r="F113" s="115" t="s">
        <v>163</v>
      </c>
      <c r="G113" s="73" t="s">
        <v>376</v>
      </c>
      <c r="H113" s="62">
        <f t="shared" si="4"/>
        <v>0</v>
      </c>
      <c r="I113" s="72"/>
      <c r="J113" s="72"/>
      <c r="K113" s="72"/>
      <c r="L113" s="72"/>
      <c r="N113" s="129"/>
      <c r="O113" s="129"/>
      <c r="P113" s="129"/>
      <c r="Q113" s="129"/>
      <c r="R113" s="129"/>
      <c r="S113" s="129"/>
      <c r="T113" s="131" t="s">
        <v>164</v>
      </c>
    </row>
    <row r="114" spans="3:20" ht="36" customHeight="1" x14ac:dyDescent="0.25">
      <c r="C114" s="63"/>
      <c r="D114" s="114" t="s">
        <v>377</v>
      </c>
      <c r="E114" s="126" t="s">
        <v>378</v>
      </c>
      <c r="F114" s="115" t="s">
        <v>163</v>
      </c>
      <c r="G114" s="73" t="s">
        <v>379</v>
      </c>
      <c r="H114" s="62">
        <f t="shared" si="4"/>
        <v>0</v>
      </c>
      <c r="I114" s="62">
        <f>SUM(I115:I116)</f>
        <v>0</v>
      </c>
      <c r="J114" s="62">
        <f>SUM(J115:J116)</f>
        <v>0</v>
      </c>
      <c r="K114" s="62">
        <f>SUM(K115:K116)</f>
        <v>0</v>
      </c>
      <c r="L114" s="62">
        <f>SUM(L115:L116)</f>
        <v>0</v>
      </c>
      <c r="N114" s="129"/>
      <c r="O114" s="129"/>
      <c r="P114" s="129"/>
      <c r="Q114" s="129"/>
      <c r="R114" s="129"/>
      <c r="S114" s="129"/>
      <c r="T114" s="131" t="s">
        <v>164</v>
      </c>
    </row>
    <row r="115" spans="3:20" ht="12" customHeight="1" x14ac:dyDescent="0.25">
      <c r="C115" s="63"/>
      <c r="D115" s="114" t="s">
        <v>380</v>
      </c>
      <c r="E115" s="127" t="s">
        <v>372</v>
      </c>
      <c r="F115" s="115" t="s">
        <v>163</v>
      </c>
      <c r="G115" s="73" t="s">
        <v>381</v>
      </c>
      <c r="H115" s="62">
        <f t="shared" si="4"/>
        <v>0</v>
      </c>
      <c r="I115" s="72"/>
      <c r="J115" s="72"/>
      <c r="K115" s="72"/>
      <c r="L115" s="72"/>
      <c r="N115" s="129"/>
      <c r="O115" s="129"/>
      <c r="P115" s="129"/>
      <c r="Q115" s="129"/>
      <c r="R115" s="129"/>
      <c r="S115" s="129"/>
      <c r="T115" s="131" t="s">
        <v>164</v>
      </c>
    </row>
    <row r="116" spans="3:20" ht="12" customHeight="1" x14ac:dyDescent="0.25">
      <c r="C116" s="63"/>
      <c r="D116" s="114" t="s">
        <v>382</v>
      </c>
      <c r="E116" s="127" t="s">
        <v>375</v>
      </c>
      <c r="F116" s="115" t="s">
        <v>163</v>
      </c>
      <c r="G116" s="73" t="s">
        <v>383</v>
      </c>
      <c r="H116" s="62">
        <f t="shared" si="4"/>
        <v>0</v>
      </c>
      <c r="I116" s="72"/>
      <c r="J116" s="72"/>
      <c r="K116" s="72"/>
      <c r="L116" s="72"/>
      <c r="N116" s="129"/>
      <c r="O116" s="129"/>
      <c r="P116" s="129"/>
      <c r="Q116" s="129"/>
      <c r="R116" s="129"/>
      <c r="S116" s="129"/>
      <c r="T116" s="131" t="s">
        <v>164</v>
      </c>
    </row>
    <row r="117" spans="3:20" ht="24" customHeight="1" x14ac:dyDescent="0.25">
      <c r="C117" s="63"/>
      <c r="D117" s="114" t="s">
        <v>384</v>
      </c>
      <c r="E117" s="126" t="s">
        <v>385</v>
      </c>
      <c r="F117" s="115" t="s">
        <v>163</v>
      </c>
      <c r="G117" s="73" t="s">
        <v>386</v>
      </c>
      <c r="H117" s="62">
        <f t="shared" si="4"/>
        <v>0</v>
      </c>
      <c r="I117" s="62">
        <f>SUM(I118:I119)</f>
        <v>0</v>
      </c>
      <c r="J117" s="62">
        <f>SUM(J118:J119)</f>
        <v>0</v>
      </c>
      <c r="K117" s="62">
        <f>SUM(K118:K119)</f>
        <v>0</v>
      </c>
      <c r="L117" s="62">
        <f>SUM(L118:L119)</f>
        <v>0</v>
      </c>
      <c r="N117" s="129"/>
      <c r="O117" s="129"/>
      <c r="P117" s="129"/>
      <c r="Q117" s="129"/>
      <c r="R117" s="129"/>
      <c r="S117" s="129"/>
      <c r="T117" s="131" t="s">
        <v>164</v>
      </c>
    </row>
    <row r="118" spans="3:20" ht="12" customHeight="1" x14ac:dyDescent="0.25">
      <c r="C118" s="63"/>
      <c r="D118" s="114" t="s">
        <v>387</v>
      </c>
      <c r="E118" s="127" t="s">
        <v>372</v>
      </c>
      <c r="F118" s="115" t="s">
        <v>163</v>
      </c>
      <c r="G118" s="73" t="s">
        <v>388</v>
      </c>
      <c r="H118" s="62">
        <f t="shared" si="4"/>
        <v>0</v>
      </c>
      <c r="I118" s="72"/>
      <c r="J118" s="72"/>
      <c r="K118" s="72"/>
      <c r="L118" s="72"/>
      <c r="N118" s="129"/>
      <c r="O118" s="129"/>
      <c r="P118" s="129"/>
      <c r="Q118" s="129"/>
      <c r="R118" s="129"/>
      <c r="S118" s="129"/>
      <c r="T118" s="131" t="s">
        <v>164</v>
      </c>
    </row>
    <row r="119" spans="3:20" ht="12" customHeight="1" x14ac:dyDescent="0.25">
      <c r="C119" s="63"/>
      <c r="D119" s="114" t="s">
        <v>389</v>
      </c>
      <c r="E119" s="127" t="s">
        <v>375</v>
      </c>
      <c r="F119" s="115" t="s">
        <v>163</v>
      </c>
      <c r="G119" s="73" t="s">
        <v>390</v>
      </c>
      <c r="H119" s="62">
        <f t="shared" si="4"/>
        <v>0</v>
      </c>
      <c r="I119" s="72"/>
      <c r="J119" s="72"/>
      <c r="K119" s="72"/>
      <c r="L119" s="72"/>
      <c r="N119" s="129"/>
      <c r="O119" s="129"/>
      <c r="P119" s="129"/>
      <c r="Q119" s="129"/>
      <c r="R119" s="129"/>
      <c r="S119" s="129"/>
      <c r="T119" s="131" t="s">
        <v>164</v>
      </c>
    </row>
    <row r="120" spans="3:20" ht="12" customHeight="1" x14ac:dyDescent="0.25">
      <c r="C120" s="63"/>
      <c r="D120" s="114" t="s">
        <v>391</v>
      </c>
      <c r="E120" s="126" t="s">
        <v>392</v>
      </c>
      <c r="F120" s="115" t="s">
        <v>163</v>
      </c>
      <c r="G120" s="73" t="s">
        <v>393</v>
      </c>
      <c r="H120" s="62">
        <f t="shared" si="4"/>
        <v>0</v>
      </c>
      <c r="I120" s="72"/>
      <c r="J120" s="72"/>
      <c r="K120" s="72"/>
      <c r="L120" s="72"/>
      <c r="N120" s="129"/>
      <c r="O120" s="129"/>
      <c r="P120" s="129"/>
      <c r="Q120" s="129"/>
      <c r="R120" s="129"/>
      <c r="S120" s="129"/>
      <c r="T120" s="131" t="s">
        <v>164</v>
      </c>
    </row>
    <row r="121" spans="3:20" ht="12" customHeight="1" x14ac:dyDescent="0.25">
      <c r="C121" s="63"/>
      <c r="D121" s="114" t="s">
        <v>394</v>
      </c>
      <c r="E121" s="126" t="s">
        <v>395</v>
      </c>
      <c r="F121" s="115" t="s">
        <v>163</v>
      </c>
      <c r="G121" s="73" t="s">
        <v>396</v>
      </c>
      <c r="H121" s="62">
        <f t="shared" si="4"/>
        <v>0</v>
      </c>
      <c r="I121" s="72"/>
      <c r="J121" s="72"/>
      <c r="K121" s="72"/>
      <c r="L121" s="72"/>
      <c r="N121" s="129"/>
      <c r="O121" s="129"/>
      <c r="P121" s="129"/>
      <c r="Q121" s="129"/>
      <c r="R121" s="129"/>
      <c r="S121" s="129"/>
      <c r="T121" s="131" t="s">
        <v>164</v>
      </c>
    </row>
    <row r="122" spans="3:20" ht="36" customHeight="1" x14ac:dyDescent="0.25">
      <c r="C122" s="63"/>
      <c r="D122" s="114" t="s">
        <v>397</v>
      </c>
      <c r="E122" s="126" t="s">
        <v>398</v>
      </c>
      <c r="F122" s="115" t="s">
        <v>163</v>
      </c>
      <c r="G122" s="73" t="s">
        <v>399</v>
      </c>
      <c r="H122" s="62">
        <f t="shared" si="4"/>
        <v>0</v>
      </c>
      <c r="I122" s="72"/>
      <c r="J122" s="72"/>
      <c r="K122" s="72"/>
      <c r="L122" s="72"/>
      <c r="N122" s="129"/>
      <c r="O122" s="129"/>
      <c r="P122" s="129"/>
      <c r="Q122" s="129"/>
      <c r="R122" s="129"/>
      <c r="S122" s="129"/>
      <c r="T122" s="131" t="s">
        <v>164</v>
      </c>
    </row>
    <row r="123" spans="3:20" ht="24" customHeight="1" x14ac:dyDescent="0.25">
      <c r="C123" s="63"/>
      <c r="D123" s="114" t="s">
        <v>400</v>
      </c>
      <c r="E123" s="126" t="s">
        <v>401</v>
      </c>
      <c r="F123" s="115" t="s">
        <v>163</v>
      </c>
      <c r="G123" s="73" t="s">
        <v>402</v>
      </c>
      <c r="H123" s="62">
        <f t="shared" si="4"/>
        <v>0</v>
      </c>
      <c r="I123" s="72"/>
      <c r="J123" s="72"/>
      <c r="K123" s="72"/>
      <c r="L123" s="72"/>
      <c r="N123" s="129"/>
      <c r="O123" s="129"/>
      <c r="P123" s="129"/>
      <c r="Q123" s="129"/>
      <c r="R123" s="129"/>
      <c r="S123" s="129"/>
      <c r="T123" s="131" t="s">
        <v>164</v>
      </c>
    </row>
    <row r="124" spans="3:20" ht="12" customHeight="1" x14ac:dyDescent="0.25">
      <c r="C124" s="63"/>
      <c r="D124" s="114" t="s">
        <v>403</v>
      </c>
      <c r="E124" s="124" t="s">
        <v>404</v>
      </c>
      <c r="F124" s="115" t="s">
        <v>163</v>
      </c>
      <c r="G124" s="73" t="s">
        <v>405</v>
      </c>
      <c r="H124" s="62">
        <f t="shared" si="4"/>
        <v>0</v>
      </c>
      <c r="I124" s="62">
        <f>I127</f>
        <v>0</v>
      </c>
      <c r="J124" s="62">
        <f>J127</f>
        <v>0</v>
      </c>
      <c r="K124" s="62">
        <f>K127</f>
        <v>0</v>
      </c>
      <c r="L124" s="62">
        <f>L127</f>
        <v>0</v>
      </c>
      <c r="N124" s="129"/>
      <c r="O124" s="129"/>
      <c r="P124" s="129"/>
      <c r="Q124" s="129"/>
      <c r="R124" s="129"/>
      <c r="S124" s="129"/>
      <c r="T124" s="131" t="s">
        <v>164</v>
      </c>
    </row>
    <row r="125" spans="3:20" ht="12" customHeight="1" x14ac:dyDescent="0.25">
      <c r="C125" s="63"/>
      <c r="D125" s="114" t="s">
        <v>406</v>
      </c>
      <c r="E125" s="125" t="s">
        <v>348</v>
      </c>
      <c r="F125" s="115" t="s">
        <v>266</v>
      </c>
      <c r="G125" s="73" t="s">
        <v>407</v>
      </c>
      <c r="H125" s="62">
        <f t="shared" si="4"/>
        <v>0</v>
      </c>
      <c r="I125" s="72"/>
      <c r="J125" s="72"/>
      <c r="K125" s="72"/>
      <c r="L125" s="72"/>
      <c r="N125" s="129"/>
      <c r="O125" s="129"/>
      <c r="P125" s="129"/>
      <c r="Q125" s="129"/>
      <c r="R125" s="129"/>
      <c r="S125" s="129"/>
      <c r="T125" s="131" t="s">
        <v>164</v>
      </c>
    </row>
    <row r="126" spans="3:20" ht="12" customHeight="1" x14ac:dyDescent="0.25">
      <c r="C126" s="63"/>
      <c r="D126" s="114" t="s">
        <v>408</v>
      </c>
      <c r="E126" s="126" t="s">
        <v>351</v>
      </c>
      <c r="F126" s="115" t="s">
        <v>266</v>
      </c>
      <c r="G126" s="73" t="s">
        <v>409</v>
      </c>
      <c r="H126" s="62">
        <f t="shared" si="4"/>
        <v>0</v>
      </c>
      <c r="I126" s="72"/>
      <c r="J126" s="72"/>
      <c r="K126" s="72"/>
      <c r="L126" s="72"/>
      <c r="N126" s="129"/>
      <c r="O126" s="129"/>
      <c r="P126" s="129"/>
      <c r="Q126" s="129"/>
      <c r="R126" s="129"/>
      <c r="S126" s="129"/>
      <c r="T126" s="131" t="s">
        <v>164</v>
      </c>
    </row>
    <row r="127" spans="3:20" ht="12" customHeight="1" x14ac:dyDescent="0.25">
      <c r="C127" s="63"/>
      <c r="D127" s="114" t="s">
        <v>410</v>
      </c>
      <c r="E127" s="125" t="s">
        <v>354</v>
      </c>
      <c r="F127" s="115" t="s">
        <v>163</v>
      </c>
      <c r="G127" s="73" t="s">
        <v>411</v>
      </c>
      <c r="H127" s="62">
        <f t="shared" si="4"/>
        <v>0</v>
      </c>
      <c r="I127" s="72"/>
      <c r="J127" s="72"/>
      <c r="K127" s="72"/>
      <c r="L127" s="72"/>
      <c r="N127" s="129"/>
      <c r="O127" s="129"/>
      <c r="P127" s="129"/>
      <c r="Q127" s="129"/>
      <c r="R127" s="129"/>
      <c r="S127" s="129"/>
      <c r="T127" s="131" t="s">
        <v>164</v>
      </c>
    </row>
    <row r="128" spans="3:20" ht="12" customHeight="1" x14ac:dyDescent="0.25">
      <c r="C128" s="63"/>
      <c r="D128" s="74" t="s">
        <v>412</v>
      </c>
      <c r="E128" s="122" t="s">
        <v>413</v>
      </c>
      <c r="F128" s="123" t="s">
        <v>163</v>
      </c>
      <c r="G128" s="123" t="s">
        <v>414</v>
      </c>
      <c r="H128" s="62">
        <f t="shared" si="4"/>
        <v>7453.2950000000001</v>
      </c>
      <c r="I128" s="62">
        <f>SUM(I129,I130)</f>
        <v>6993.3149999999996</v>
      </c>
      <c r="J128" s="62">
        <f>SUM(J129,J130)</f>
        <v>0</v>
      </c>
      <c r="K128" s="62">
        <f>SUM(K129,K130)</f>
        <v>459.98</v>
      </c>
      <c r="L128" s="62">
        <f>SUM(L129,L130)</f>
        <v>0</v>
      </c>
      <c r="N128" s="129"/>
      <c r="O128" s="129"/>
      <c r="P128" s="129"/>
      <c r="Q128" s="129"/>
      <c r="R128" s="129"/>
      <c r="S128" s="129"/>
      <c r="T128" s="131" t="s">
        <v>164</v>
      </c>
    </row>
    <row r="129" spans="3:20" ht="12" customHeight="1" x14ac:dyDescent="0.25">
      <c r="C129" s="63"/>
      <c r="D129" s="114" t="s">
        <v>415</v>
      </c>
      <c r="E129" s="124" t="s">
        <v>342</v>
      </c>
      <c r="F129" s="115" t="s">
        <v>163</v>
      </c>
      <c r="G129" s="73" t="s">
        <v>416</v>
      </c>
      <c r="H129" s="62">
        <f t="shared" si="4"/>
        <v>7423.2089999999998</v>
      </c>
      <c r="I129" s="72">
        <v>6993.3149999999996</v>
      </c>
      <c r="J129" s="72">
        <v>0</v>
      </c>
      <c r="K129" s="72">
        <v>429.89400000000001</v>
      </c>
      <c r="L129" s="72">
        <v>0</v>
      </c>
      <c r="N129" s="129"/>
      <c r="O129" s="129"/>
      <c r="P129" s="129"/>
      <c r="Q129" s="129"/>
      <c r="R129" s="129"/>
      <c r="S129" s="129"/>
      <c r="T129" s="131" t="s">
        <v>164</v>
      </c>
    </row>
    <row r="130" spans="3:20" ht="12" customHeight="1" x14ac:dyDescent="0.25">
      <c r="C130" s="63"/>
      <c r="D130" s="114" t="s">
        <v>417</v>
      </c>
      <c r="E130" s="124" t="s">
        <v>345</v>
      </c>
      <c r="F130" s="115" t="s">
        <v>163</v>
      </c>
      <c r="G130" s="73" t="s">
        <v>418</v>
      </c>
      <c r="H130" s="62">
        <f t="shared" si="4"/>
        <v>30.085999999999999</v>
      </c>
      <c r="I130" s="62">
        <f>I132</f>
        <v>0</v>
      </c>
      <c r="J130" s="62">
        <f>J132</f>
        <v>0</v>
      </c>
      <c r="K130" s="62">
        <f>K132</f>
        <v>30.085999999999999</v>
      </c>
      <c r="L130" s="62">
        <f>L132</f>
        <v>0</v>
      </c>
      <c r="N130" s="129"/>
      <c r="O130" s="129"/>
      <c r="P130" s="129"/>
      <c r="Q130" s="129"/>
      <c r="R130" s="129"/>
      <c r="S130" s="129"/>
      <c r="T130" s="131" t="s">
        <v>164</v>
      </c>
    </row>
    <row r="131" spans="3:20" ht="12" customHeight="1" x14ac:dyDescent="0.25">
      <c r="C131" s="63"/>
      <c r="D131" s="114" t="s">
        <v>419</v>
      </c>
      <c r="E131" s="125" t="s">
        <v>420</v>
      </c>
      <c r="F131" s="115" t="s">
        <v>266</v>
      </c>
      <c r="G131" s="73" t="s">
        <v>421</v>
      </c>
      <c r="H131" s="62">
        <f t="shared" si="4"/>
        <v>5.5E-2</v>
      </c>
      <c r="I131" s="72">
        <v>0</v>
      </c>
      <c r="J131" s="72">
        <v>0</v>
      </c>
      <c r="K131" s="72">
        <v>5.5E-2</v>
      </c>
      <c r="L131" s="72">
        <v>0</v>
      </c>
      <c r="N131" s="129"/>
      <c r="O131" s="129"/>
      <c r="P131" s="129"/>
      <c r="Q131" s="129"/>
      <c r="R131" s="129"/>
      <c r="S131" s="129"/>
      <c r="T131" s="131" t="s">
        <v>164</v>
      </c>
    </row>
    <row r="132" spans="3:20" ht="12" customHeight="1" x14ac:dyDescent="0.25">
      <c r="C132" s="63"/>
      <c r="D132" s="114" t="s">
        <v>422</v>
      </c>
      <c r="E132" s="125" t="s">
        <v>354</v>
      </c>
      <c r="F132" s="115" t="s">
        <v>163</v>
      </c>
      <c r="G132" s="73" t="s">
        <v>423</v>
      </c>
      <c r="H132" s="62">
        <f t="shared" si="4"/>
        <v>30.085999999999999</v>
      </c>
      <c r="I132" s="72">
        <v>0</v>
      </c>
      <c r="J132" s="72">
        <v>0</v>
      </c>
      <c r="K132" s="72">
        <v>30.085999999999999</v>
      </c>
      <c r="L132" s="72">
        <v>0</v>
      </c>
      <c r="N132" s="129"/>
      <c r="O132" s="129"/>
      <c r="P132" s="129"/>
      <c r="Q132" s="129"/>
      <c r="R132" s="129"/>
      <c r="S132" s="129"/>
      <c r="T132" s="131" t="s">
        <v>164</v>
      </c>
    </row>
    <row r="133" spans="3:20" ht="18" customHeight="1" x14ac:dyDescent="0.25">
      <c r="C133" s="63"/>
      <c r="D133" s="218" t="s">
        <v>424</v>
      </c>
      <c r="E133" s="219"/>
      <c r="F133" s="219"/>
      <c r="G133" s="139"/>
      <c r="H133" s="137"/>
      <c r="I133" s="137"/>
      <c r="J133" s="137"/>
      <c r="K133" s="137"/>
      <c r="L133" s="138"/>
      <c r="N133" s="129"/>
      <c r="O133" s="129"/>
      <c r="P133" s="129"/>
      <c r="Q133" s="129"/>
      <c r="R133" s="129"/>
      <c r="S133" s="129"/>
      <c r="T133" s="129"/>
    </row>
    <row r="134" spans="3:20" ht="24" customHeight="1" x14ac:dyDescent="0.25">
      <c r="C134" s="63"/>
      <c r="D134" s="74" t="s">
        <v>425</v>
      </c>
      <c r="E134" s="122" t="s">
        <v>426</v>
      </c>
      <c r="F134" s="123" t="s">
        <v>427</v>
      </c>
      <c r="G134" s="123" t="s">
        <v>428</v>
      </c>
      <c r="H134" s="62">
        <f t="shared" ref="H134:H154" si="5">SUM(I134:L134)</f>
        <v>0</v>
      </c>
      <c r="I134" s="62">
        <f>SUM(I135:I136)</f>
        <v>0</v>
      </c>
      <c r="J134" s="62">
        <f>SUM(J135:J136)</f>
        <v>0</v>
      </c>
      <c r="K134" s="62">
        <f>SUM(K135:K136)</f>
        <v>0</v>
      </c>
      <c r="L134" s="62">
        <f>SUM(L135:L136)</f>
        <v>0</v>
      </c>
      <c r="N134" s="129"/>
      <c r="O134" s="129"/>
      <c r="P134" s="129"/>
      <c r="Q134" s="129"/>
      <c r="R134" s="129"/>
      <c r="S134" s="129"/>
      <c r="T134" s="131" t="s">
        <v>164</v>
      </c>
    </row>
    <row r="135" spans="3:20" ht="12" customHeight="1" x14ac:dyDescent="0.25">
      <c r="C135" s="63"/>
      <c r="D135" s="114" t="s">
        <v>429</v>
      </c>
      <c r="E135" s="124" t="s">
        <v>342</v>
      </c>
      <c r="F135" s="115" t="s">
        <v>427</v>
      </c>
      <c r="G135" s="73" t="s">
        <v>430</v>
      </c>
      <c r="H135" s="62">
        <f t="shared" si="5"/>
        <v>0</v>
      </c>
      <c r="I135" s="72"/>
      <c r="J135" s="72"/>
      <c r="K135" s="72"/>
      <c r="L135" s="72"/>
      <c r="N135" s="129"/>
      <c r="O135" s="129"/>
      <c r="P135" s="129"/>
      <c r="Q135" s="129"/>
      <c r="R135" s="129"/>
      <c r="S135" s="129"/>
      <c r="T135" s="131" t="s">
        <v>164</v>
      </c>
    </row>
    <row r="136" spans="3:20" ht="12" customHeight="1" x14ac:dyDescent="0.25">
      <c r="C136" s="63"/>
      <c r="D136" s="114" t="s">
        <v>431</v>
      </c>
      <c r="E136" s="124" t="s">
        <v>345</v>
      </c>
      <c r="F136" s="115" t="s">
        <v>427</v>
      </c>
      <c r="G136" s="73" t="s">
        <v>432</v>
      </c>
      <c r="H136" s="62">
        <f t="shared" si="5"/>
        <v>0</v>
      </c>
      <c r="I136" s="62">
        <f>SUM(I137,I139)</f>
        <v>0</v>
      </c>
      <c r="J136" s="62">
        <f>SUM(J137,J139)</f>
        <v>0</v>
      </c>
      <c r="K136" s="62">
        <f>SUM(K137,K139)</f>
        <v>0</v>
      </c>
      <c r="L136" s="62">
        <f>SUM(L137,L139)</f>
        <v>0</v>
      </c>
      <c r="N136" s="129"/>
      <c r="O136" s="129"/>
      <c r="P136" s="129"/>
      <c r="Q136" s="129"/>
      <c r="R136" s="129"/>
      <c r="S136" s="129"/>
      <c r="T136" s="131" t="s">
        <v>164</v>
      </c>
    </row>
    <row r="137" spans="3:20" ht="12" customHeight="1" x14ac:dyDescent="0.25">
      <c r="C137" s="63"/>
      <c r="D137" s="114" t="s">
        <v>433</v>
      </c>
      <c r="E137" s="125" t="s">
        <v>348</v>
      </c>
      <c r="F137" s="115" t="s">
        <v>427</v>
      </c>
      <c r="G137" s="73" t="s">
        <v>434</v>
      </c>
      <c r="H137" s="62">
        <f t="shared" si="5"/>
        <v>0</v>
      </c>
      <c r="I137" s="72"/>
      <c r="J137" s="72"/>
      <c r="K137" s="72"/>
      <c r="L137" s="72"/>
      <c r="N137" s="129"/>
      <c r="O137" s="129"/>
      <c r="P137" s="129"/>
      <c r="Q137" s="129"/>
      <c r="R137" s="129"/>
      <c r="S137" s="129"/>
      <c r="T137" s="131" t="s">
        <v>164</v>
      </c>
    </row>
    <row r="138" spans="3:20" ht="12" customHeight="1" x14ac:dyDescent="0.25">
      <c r="C138" s="63"/>
      <c r="D138" s="114" t="s">
        <v>435</v>
      </c>
      <c r="E138" s="126" t="s">
        <v>436</v>
      </c>
      <c r="F138" s="115" t="s">
        <v>427</v>
      </c>
      <c r="G138" s="73" t="s">
        <v>437</v>
      </c>
      <c r="H138" s="62">
        <f t="shared" si="5"/>
        <v>0</v>
      </c>
      <c r="I138" s="72"/>
      <c r="J138" s="72"/>
      <c r="K138" s="72"/>
      <c r="L138" s="72"/>
      <c r="N138" s="129"/>
      <c r="O138" s="129"/>
      <c r="P138" s="129"/>
      <c r="Q138" s="129"/>
      <c r="R138" s="129"/>
      <c r="S138" s="129"/>
      <c r="T138" s="131" t="s">
        <v>164</v>
      </c>
    </row>
    <row r="139" spans="3:20" ht="12" customHeight="1" x14ac:dyDescent="0.25">
      <c r="C139" s="63"/>
      <c r="D139" s="114" t="s">
        <v>438</v>
      </c>
      <c r="E139" s="125" t="s">
        <v>354</v>
      </c>
      <c r="F139" s="115" t="s">
        <v>427</v>
      </c>
      <c r="G139" s="73" t="s">
        <v>439</v>
      </c>
      <c r="H139" s="62">
        <f t="shared" si="5"/>
        <v>0</v>
      </c>
      <c r="I139" s="72"/>
      <c r="J139" s="72"/>
      <c r="K139" s="72"/>
      <c r="L139" s="72"/>
      <c r="N139" s="129"/>
      <c r="O139" s="129"/>
      <c r="P139" s="129"/>
      <c r="Q139" s="129"/>
      <c r="R139" s="129"/>
      <c r="S139" s="129"/>
      <c r="T139" s="131" t="s">
        <v>164</v>
      </c>
    </row>
    <row r="140" spans="3:20" ht="12" customHeight="1" x14ac:dyDescent="0.25">
      <c r="C140" s="63"/>
      <c r="D140" s="74" t="s">
        <v>440</v>
      </c>
      <c r="E140" s="122" t="s">
        <v>441</v>
      </c>
      <c r="F140" s="123" t="s">
        <v>427</v>
      </c>
      <c r="G140" s="123" t="s">
        <v>442</v>
      </c>
      <c r="H140" s="62">
        <f t="shared" si="5"/>
        <v>0</v>
      </c>
      <c r="I140" s="62">
        <f>SUM(I141,I146)</f>
        <v>0</v>
      </c>
      <c r="J140" s="62">
        <f>SUM(J141,J146)</f>
        <v>0</v>
      </c>
      <c r="K140" s="62">
        <f>SUM(K141,K146)</f>
        <v>0</v>
      </c>
      <c r="L140" s="62">
        <f>SUM(L141,L146)</f>
        <v>0</v>
      </c>
      <c r="N140" s="129"/>
      <c r="O140" s="129"/>
      <c r="P140" s="129"/>
      <c r="Q140" s="129"/>
      <c r="R140" s="129"/>
      <c r="S140" s="129"/>
      <c r="T140" s="131" t="s">
        <v>164</v>
      </c>
    </row>
    <row r="141" spans="3:20" ht="12" customHeight="1" x14ac:dyDescent="0.25">
      <c r="C141" s="63"/>
      <c r="D141" s="114" t="s">
        <v>443</v>
      </c>
      <c r="E141" s="124" t="s">
        <v>342</v>
      </c>
      <c r="F141" s="115" t="s">
        <v>427</v>
      </c>
      <c r="G141" s="73" t="s">
        <v>444</v>
      </c>
      <c r="H141" s="62">
        <f t="shared" si="5"/>
        <v>0</v>
      </c>
      <c r="I141" s="62">
        <f>SUM(I142:I143)</f>
        <v>0</v>
      </c>
      <c r="J141" s="62">
        <f>SUM(J142:J143)</f>
        <v>0</v>
      </c>
      <c r="K141" s="62">
        <f>SUM(K142:K143)</f>
        <v>0</v>
      </c>
      <c r="L141" s="62">
        <f>SUM(L142:L143)</f>
        <v>0</v>
      </c>
      <c r="N141" s="129"/>
      <c r="O141" s="129"/>
      <c r="P141" s="129"/>
      <c r="Q141" s="129"/>
      <c r="R141" s="129"/>
      <c r="S141" s="129"/>
      <c r="T141" s="131" t="s">
        <v>164</v>
      </c>
    </row>
    <row r="142" spans="3:20" ht="12" customHeight="1" x14ac:dyDescent="0.25">
      <c r="C142" s="63"/>
      <c r="D142" s="114" t="s">
        <v>445</v>
      </c>
      <c r="E142" s="125" t="s">
        <v>363</v>
      </c>
      <c r="F142" s="115" t="s">
        <v>427</v>
      </c>
      <c r="G142" s="73" t="s">
        <v>446</v>
      </c>
      <c r="H142" s="62">
        <f t="shared" si="5"/>
        <v>0</v>
      </c>
      <c r="I142" s="72"/>
      <c r="J142" s="72"/>
      <c r="K142" s="72"/>
      <c r="L142" s="72"/>
      <c r="N142" s="129"/>
      <c r="O142" s="129"/>
      <c r="P142" s="129"/>
      <c r="Q142" s="129"/>
      <c r="R142" s="129"/>
      <c r="S142" s="129"/>
      <c r="T142" s="131" t="s">
        <v>164</v>
      </c>
    </row>
    <row r="143" spans="3:20" ht="12" customHeight="1" x14ac:dyDescent="0.25">
      <c r="C143" s="63"/>
      <c r="D143" s="114" t="s">
        <v>447</v>
      </c>
      <c r="E143" s="125" t="s">
        <v>366</v>
      </c>
      <c r="F143" s="115" t="s">
        <v>427</v>
      </c>
      <c r="G143" s="73" t="s">
        <v>448</v>
      </c>
      <c r="H143" s="62">
        <f t="shared" si="5"/>
        <v>0</v>
      </c>
      <c r="I143" s="62">
        <f>SUM(I144:I145)</f>
        <v>0</v>
      </c>
      <c r="J143" s="62">
        <f>SUM(J144:J145)</f>
        <v>0</v>
      </c>
      <c r="K143" s="62">
        <f>SUM(K144:K145)</f>
        <v>0</v>
      </c>
      <c r="L143" s="62">
        <f>SUM(L144:L145)</f>
        <v>0</v>
      </c>
      <c r="N143" s="129"/>
      <c r="O143" s="129"/>
      <c r="P143" s="129"/>
      <c r="Q143" s="129"/>
      <c r="R143" s="129"/>
      <c r="S143" s="129"/>
      <c r="T143" s="131" t="s">
        <v>164</v>
      </c>
    </row>
    <row r="144" spans="3:20" ht="12" customHeight="1" x14ac:dyDescent="0.25">
      <c r="C144" s="63"/>
      <c r="D144" s="114" t="s">
        <v>449</v>
      </c>
      <c r="E144" s="126" t="s">
        <v>372</v>
      </c>
      <c r="F144" s="115" t="s">
        <v>427</v>
      </c>
      <c r="G144" s="73" t="s">
        <v>450</v>
      </c>
      <c r="H144" s="62">
        <f t="shared" si="5"/>
        <v>0</v>
      </c>
      <c r="I144" s="72"/>
      <c r="J144" s="72"/>
      <c r="K144" s="72"/>
      <c r="L144" s="72"/>
      <c r="N144" s="129"/>
      <c r="O144" s="129"/>
      <c r="P144" s="129"/>
      <c r="Q144" s="129"/>
      <c r="R144" s="129"/>
      <c r="S144" s="129"/>
      <c r="T144" s="131" t="s">
        <v>164</v>
      </c>
    </row>
    <row r="145" spans="3:20" ht="12" customHeight="1" x14ac:dyDescent="0.25">
      <c r="C145" s="63"/>
      <c r="D145" s="114" t="s">
        <v>451</v>
      </c>
      <c r="E145" s="126" t="s">
        <v>452</v>
      </c>
      <c r="F145" s="115" t="s">
        <v>427</v>
      </c>
      <c r="G145" s="73" t="s">
        <v>453</v>
      </c>
      <c r="H145" s="62">
        <f t="shared" si="5"/>
        <v>0</v>
      </c>
      <c r="I145" s="72"/>
      <c r="J145" s="72"/>
      <c r="K145" s="72"/>
      <c r="L145" s="72"/>
      <c r="N145" s="129"/>
      <c r="O145" s="129"/>
      <c r="P145" s="129"/>
      <c r="Q145" s="129"/>
      <c r="R145" s="129"/>
      <c r="S145" s="129"/>
      <c r="T145" s="131" t="s">
        <v>164</v>
      </c>
    </row>
    <row r="146" spans="3:20" ht="12" customHeight="1" x14ac:dyDescent="0.25">
      <c r="C146" s="63"/>
      <c r="D146" s="114" t="s">
        <v>454</v>
      </c>
      <c r="E146" s="124" t="s">
        <v>404</v>
      </c>
      <c r="F146" s="115" t="s">
        <v>427</v>
      </c>
      <c r="G146" s="73" t="s">
        <v>455</v>
      </c>
      <c r="H146" s="62">
        <f t="shared" si="5"/>
        <v>0</v>
      </c>
      <c r="I146" s="62">
        <f>SUM(I147,I149)</f>
        <v>0</v>
      </c>
      <c r="J146" s="62">
        <f>SUM(J147,J149)</f>
        <v>0</v>
      </c>
      <c r="K146" s="62">
        <f>SUM(K147,K149)</f>
        <v>0</v>
      </c>
      <c r="L146" s="62">
        <f>SUM(L147,L149)</f>
        <v>0</v>
      </c>
      <c r="N146" s="129"/>
      <c r="O146" s="129"/>
      <c r="P146" s="129"/>
      <c r="Q146" s="129"/>
      <c r="R146" s="129"/>
      <c r="S146" s="129"/>
      <c r="T146" s="131" t="s">
        <v>164</v>
      </c>
    </row>
    <row r="147" spans="3:20" ht="12" customHeight="1" x14ac:dyDescent="0.25">
      <c r="C147" s="63"/>
      <c r="D147" s="114" t="s">
        <v>456</v>
      </c>
      <c r="E147" s="125" t="s">
        <v>348</v>
      </c>
      <c r="F147" s="115" t="s">
        <v>427</v>
      </c>
      <c r="G147" s="73" t="s">
        <v>457</v>
      </c>
      <c r="H147" s="62">
        <f t="shared" si="5"/>
        <v>0</v>
      </c>
      <c r="I147" s="72"/>
      <c r="J147" s="72"/>
      <c r="K147" s="72"/>
      <c r="L147" s="72"/>
      <c r="N147" s="129"/>
      <c r="O147" s="129"/>
      <c r="P147" s="129"/>
      <c r="Q147" s="129"/>
      <c r="R147" s="129"/>
      <c r="S147" s="129"/>
      <c r="T147" s="131" t="s">
        <v>164</v>
      </c>
    </row>
    <row r="148" spans="3:20" ht="12" customHeight="1" x14ac:dyDescent="0.25">
      <c r="C148" s="63"/>
      <c r="D148" s="114" t="s">
        <v>458</v>
      </c>
      <c r="E148" s="126" t="s">
        <v>436</v>
      </c>
      <c r="F148" s="115" t="s">
        <v>427</v>
      </c>
      <c r="G148" s="73" t="s">
        <v>459</v>
      </c>
      <c r="H148" s="62">
        <f t="shared" si="5"/>
        <v>0</v>
      </c>
      <c r="I148" s="72"/>
      <c r="J148" s="72"/>
      <c r="K148" s="72"/>
      <c r="L148" s="72"/>
      <c r="N148" s="129"/>
      <c r="O148" s="129"/>
      <c r="P148" s="129"/>
      <c r="Q148" s="129"/>
      <c r="R148" s="129"/>
      <c r="S148" s="129"/>
      <c r="T148" s="131" t="s">
        <v>164</v>
      </c>
    </row>
    <row r="149" spans="3:20" ht="12" customHeight="1" x14ac:dyDescent="0.25">
      <c r="C149" s="63"/>
      <c r="D149" s="114" t="s">
        <v>460</v>
      </c>
      <c r="E149" s="125" t="s">
        <v>354</v>
      </c>
      <c r="F149" s="115" t="s">
        <v>427</v>
      </c>
      <c r="G149" s="73" t="s">
        <v>461</v>
      </c>
      <c r="H149" s="62">
        <f t="shared" si="5"/>
        <v>0</v>
      </c>
      <c r="I149" s="72"/>
      <c r="J149" s="72"/>
      <c r="K149" s="72"/>
      <c r="L149" s="72"/>
      <c r="N149" s="129"/>
      <c r="O149" s="129"/>
      <c r="P149" s="129"/>
      <c r="Q149" s="129"/>
      <c r="R149" s="129"/>
      <c r="S149" s="129"/>
      <c r="T149" s="131" t="s">
        <v>164</v>
      </c>
    </row>
    <row r="150" spans="3:20" ht="12" customHeight="1" x14ac:dyDescent="0.25">
      <c r="C150" s="63"/>
      <c r="D150" s="74" t="s">
        <v>462</v>
      </c>
      <c r="E150" s="122" t="s">
        <v>463</v>
      </c>
      <c r="F150" s="123" t="s">
        <v>427</v>
      </c>
      <c r="G150" s="123" t="s">
        <v>464</v>
      </c>
      <c r="H150" s="62">
        <f t="shared" si="5"/>
        <v>6151.3477000000003</v>
      </c>
      <c r="I150" s="62">
        <f>SUM(I151:I152)</f>
        <v>5773.6806800000004</v>
      </c>
      <c r="J150" s="62">
        <f>SUM(J151:J152)</f>
        <v>0</v>
      </c>
      <c r="K150" s="62">
        <f>SUM(K151:K152)</f>
        <v>377.66701999999998</v>
      </c>
      <c r="L150" s="62">
        <f>SUM(L151:L152)</f>
        <v>0</v>
      </c>
      <c r="N150" s="129"/>
      <c r="O150" s="129"/>
      <c r="P150" s="129"/>
      <c r="Q150" s="129"/>
      <c r="R150" s="129"/>
      <c r="S150" s="129"/>
      <c r="T150" s="131" t="s">
        <v>164</v>
      </c>
    </row>
    <row r="151" spans="3:20" ht="12" customHeight="1" x14ac:dyDescent="0.25">
      <c r="C151" s="63"/>
      <c r="D151" s="114" t="s">
        <v>465</v>
      </c>
      <c r="E151" s="124" t="s">
        <v>342</v>
      </c>
      <c r="F151" s="115" t="s">
        <v>427</v>
      </c>
      <c r="G151" s="73" t="s">
        <v>466</v>
      </c>
      <c r="H151" s="62">
        <f t="shared" si="5"/>
        <v>6128.6011600000002</v>
      </c>
      <c r="I151" s="72">
        <v>5773.6806800000004</v>
      </c>
      <c r="J151" s="72">
        <v>0</v>
      </c>
      <c r="K151" s="72">
        <v>354.92048</v>
      </c>
      <c r="L151" s="72">
        <v>0</v>
      </c>
      <c r="N151" s="129"/>
      <c r="O151" s="129"/>
      <c r="P151" s="129"/>
      <c r="Q151" s="129"/>
      <c r="R151" s="129"/>
      <c r="S151" s="129"/>
      <c r="T151" s="131" t="s">
        <v>164</v>
      </c>
    </row>
    <row r="152" spans="3:20" ht="12" customHeight="1" x14ac:dyDescent="0.25">
      <c r="C152" s="63"/>
      <c r="D152" s="114" t="s">
        <v>467</v>
      </c>
      <c r="E152" s="124" t="s">
        <v>345</v>
      </c>
      <c r="F152" s="115" t="s">
        <v>427</v>
      </c>
      <c r="G152" s="73" t="s">
        <v>468</v>
      </c>
      <c r="H152" s="62">
        <f t="shared" si="5"/>
        <v>22.746539999999996</v>
      </c>
      <c r="I152" s="62">
        <f>SUM(I153:I154)</f>
        <v>0</v>
      </c>
      <c r="J152" s="62">
        <f>SUM(J153:J154)</f>
        <v>0</v>
      </c>
      <c r="K152" s="62">
        <f>SUM(K153:K154)</f>
        <v>22.746539999999996</v>
      </c>
      <c r="L152" s="62">
        <f>SUM(L153:L154)</f>
        <v>0</v>
      </c>
      <c r="N152" s="129"/>
      <c r="O152" s="129"/>
      <c r="P152" s="129"/>
      <c r="Q152" s="129"/>
      <c r="R152" s="129"/>
      <c r="S152" s="129"/>
      <c r="T152" s="131" t="s">
        <v>164</v>
      </c>
    </row>
    <row r="153" spans="3:20" ht="12" customHeight="1" x14ac:dyDescent="0.25">
      <c r="C153" s="63"/>
      <c r="D153" s="114" t="s">
        <v>469</v>
      </c>
      <c r="E153" s="125" t="s">
        <v>420</v>
      </c>
      <c r="F153" s="115" t="s">
        <v>427</v>
      </c>
      <c r="G153" s="73" t="s">
        <v>470</v>
      </c>
      <c r="H153" s="62">
        <f t="shared" si="5"/>
        <v>16.782287999999998</v>
      </c>
      <c r="I153" s="72">
        <v>0</v>
      </c>
      <c r="J153" s="72">
        <v>0</v>
      </c>
      <c r="K153" s="72">
        <f>13.98524*1.2</f>
        <v>16.782287999999998</v>
      </c>
      <c r="L153" s="72">
        <v>0</v>
      </c>
      <c r="N153" s="129"/>
      <c r="O153" s="129"/>
      <c r="P153" s="129"/>
      <c r="Q153" s="129"/>
      <c r="R153" s="129"/>
      <c r="S153" s="129"/>
      <c r="T153" s="131" t="s">
        <v>164</v>
      </c>
    </row>
    <row r="154" spans="3:20" ht="12" customHeight="1" x14ac:dyDescent="0.25">
      <c r="C154" s="63"/>
      <c r="D154" s="114" t="s">
        <v>471</v>
      </c>
      <c r="E154" s="125" t="s">
        <v>354</v>
      </c>
      <c r="F154" s="115" t="s">
        <v>427</v>
      </c>
      <c r="G154" s="73" t="s">
        <v>472</v>
      </c>
      <c r="H154" s="62">
        <f t="shared" si="5"/>
        <v>5.9642519999999992</v>
      </c>
      <c r="I154" s="72">
        <v>0</v>
      </c>
      <c r="J154" s="72">
        <v>0</v>
      </c>
      <c r="K154" s="72">
        <f>4.97021*1.2</f>
        <v>5.9642519999999992</v>
      </c>
      <c r="L154" s="72">
        <v>0</v>
      </c>
      <c r="N154" s="129"/>
      <c r="O154" s="129"/>
      <c r="P154" s="129"/>
      <c r="Q154" s="129"/>
      <c r="R154" s="129"/>
      <c r="S154" s="129"/>
      <c r="T154" s="131" t="s">
        <v>164</v>
      </c>
    </row>
  </sheetData>
  <sheetProtection formatColumns="0" formatRows="0" insertRows="0" deleteColumns="0" deleteRows="0" sort="0" autoFilter="0"/>
  <mergeCells count="11">
    <mergeCell ref="D14:F14"/>
    <mergeCell ref="D55:F55"/>
    <mergeCell ref="D96:F96"/>
    <mergeCell ref="D100:F100"/>
    <mergeCell ref="D133:F133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75" fitToHeight="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 x14ac:dyDescent="0.25"/>
  <cols>
    <col min="1" max="1" width="42.7109375" style="183" customWidth="1"/>
    <col min="2" max="2" width="6.7109375" style="183" customWidth="1"/>
    <col min="3" max="3" width="40.7109375" style="183" customWidth="1"/>
    <col min="4" max="4" width="3.7109375" style="183" customWidth="1"/>
    <col min="5" max="5" width="45.7109375" style="183" customWidth="1"/>
    <col min="6" max="6" width="3.7109375" style="183" customWidth="1"/>
    <col min="7" max="7" width="42.7109375" style="183" customWidth="1"/>
    <col min="8" max="8" width="4.7109375" style="183" customWidth="1"/>
    <col min="9" max="9" width="9.7109375" style="183" customWidth="1"/>
    <col min="10" max="10" width="23.85546875" style="183" customWidth="1"/>
    <col min="11" max="11" width="2.7109375" style="183" customWidth="1"/>
    <col min="12" max="12" width="13.7109375" style="183" customWidth="1"/>
    <col min="13" max="13" width="9.140625" style="183"/>
    <col min="14" max="14" width="2.7109375" style="183" customWidth="1"/>
    <col min="15" max="15" width="12.140625" style="183" customWidth="1"/>
  </cols>
  <sheetData>
    <row r="1" spans="1:15" ht="11.25" customHeight="1" x14ac:dyDescent="0.25">
      <c r="A1" s="141" t="s">
        <v>473</v>
      </c>
      <c r="B1" s="142" t="s">
        <v>474</v>
      </c>
      <c r="C1" s="141" t="s">
        <v>473</v>
      </c>
      <c r="D1" s="91"/>
      <c r="E1" s="92" t="s">
        <v>475</v>
      </c>
      <c r="F1" s="91"/>
      <c r="G1" s="92" t="s">
        <v>476</v>
      </c>
      <c r="H1" s="91"/>
      <c r="I1" s="93" t="s">
        <v>477</v>
      </c>
      <c r="J1" s="92" t="s">
        <v>478</v>
      </c>
      <c r="L1" s="92" t="s">
        <v>479</v>
      </c>
      <c r="O1" s="92" t="s">
        <v>480</v>
      </c>
    </row>
    <row r="2" spans="1:15" ht="11.25" customHeight="1" x14ac:dyDescent="0.25">
      <c r="A2" s="141" t="s">
        <v>481</v>
      </c>
      <c r="B2" s="142" t="s">
        <v>482</v>
      </c>
      <c r="C2" s="141" t="s">
        <v>481</v>
      </c>
      <c r="D2" s="91"/>
      <c r="E2" s="94" t="s">
        <v>483</v>
      </c>
      <c r="F2" s="91"/>
      <c r="G2" s="95" t="str">
        <f>YEAR</f>
        <v>2024</v>
      </c>
      <c r="H2" s="91"/>
      <c r="I2" s="93" t="s">
        <v>484</v>
      </c>
      <c r="J2" s="92" t="s">
        <v>485</v>
      </c>
      <c r="L2" s="94" t="s">
        <v>111</v>
      </c>
      <c r="M2" s="99">
        <v>1</v>
      </c>
      <c r="O2" s="94">
        <v>2022</v>
      </c>
    </row>
    <row r="3" spans="1:15" ht="11.25" customHeight="1" x14ac:dyDescent="0.25">
      <c r="A3" s="141" t="s">
        <v>486</v>
      </c>
      <c r="B3" s="142" t="s">
        <v>487</v>
      </c>
      <c r="C3" s="141" t="s">
        <v>486</v>
      </c>
      <c r="D3" s="91"/>
      <c r="E3" s="94" t="s">
        <v>74</v>
      </c>
      <c r="F3" s="91"/>
      <c r="H3" s="91"/>
      <c r="I3" s="93" t="s">
        <v>488</v>
      </c>
      <c r="J3" s="92" t="s">
        <v>489</v>
      </c>
      <c r="L3" s="94" t="s">
        <v>116</v>
      </c>
      <c r="M3" s="99">
        <v>2</v>
      </c>
      <c r="O3" s="94">
        <v>2023</v>
      </c>
    </row>
    <row r="4" spans="1:15" ht="11.25" customHeight="1" x14ac:dyDescent="0.25">
      <c r="A4" s="141" t="s">
        <v>490</v>
      </c>
      <c r="B4" s="142" t="s">
        <v>491</v>
      </c>
      <c r="C4" s="141" t="s">
        <v>490</v>
      </c>
      <c r="D4" s="91"/>
      <c r="F4" s="91"/>
      <c r="G4" s="92" t="s">
        <v>492</v>
      </c>
      <c r="H4" s="91"/>
      <c r="I4" s="93" t="s">
        <v>493</v>
      </c>
      <c r="J4" s="92" t="s">
        <v>494</v>
      </c>
      <c r="L4" s="94" t="s">
        <v>118</v>
      </c>
      <c r="M4" s="99">
        <v>3</v>
      </c>
      <c r="O4" s="94">
        <v>2024</v>
      </c>
    </row>
    <row r="5" spans="1:15" ht="11.25" customHeight="1" x14ac:dyDescent="0.25">
      <c r="A5" s="141" t="s">
        <v>495</v>
      </c>
      <c r="B5" s="142" t="s">
        <v>496</v>
      </c>
      <c r="C5" s="141" t="s">
        <v>495</v>
      </c>
      <c r="D5" s="91"/>
      <c r="F5" s="91"/>
      <c r="G5" s="95" t="str">
        <f>"01.01."&amp;PERIOD</f>
        <v>01.01.2024</v>
      </c>
      <c r="H5" s="91"/>
      <c r="I5" s="93" t="s">
        <v>497</v>
      </c>
      <c r="J5" s="92" t="s">
        <v>498</v>
      </c>
      <c r="L5" s="94" t="s">
        <v>120</v>
      </c>
      <c r="M5" s="99">
        <v>4</v>
      </c>
      <c r="O5" s="94">
        <v>2025</v>
      </c>
    </row>
    <row r="6" spans="1:15" ht="11.25" customHeight="1" x14ac:dyDescent="0.25">
      <c r="A6" s="141" t="s">
        <v>499</v>
      </c>
      <c r="B6" s="142" t="s">
        <v>500</v>
      </c>
      <c r="C6" s="141" t="s">
        <v>499</v>
      </c>
      <c r="D6" s="91"/>
      <c r="E6" s="92" t="s">
        <v>501</v>
      </c>
      <c r="F6" s="91"/>
      <c r="G6" s="95" t="str">
        <f>"31.12."&amp;PERIOD</f>
        <v>31.12.2024</v>
      </c>
      <c r="H6" s="91"/>
      <c r="I6" s="96"/>
      <c r="J6" s="92" t="s">
        <v>502</v>
      </c>
      <c r="L6" s="94" t="s">
        <v>122</v>
      </c>
      <c r="M6" s="99">
        <v>5</v>
      </c>
    </row>
    <row r="7" spans="1:15" ht="11.25" customHeight="1" x14ac:dyDescent="0.25">
      <c r="A7" s="141" t="s">
        <v>503</v>
      </c>
      <c r="B7" s="142" t="s">
        <v>504</v>
      </c>
      <c r="C7" s="141" t="s">
        <v>503</v>
      </c>
      <c r="D7" s="91"/>
      <c r="E7" s="97" t="s">
        <v>52</v>
      </c>
      <c r="F7" s="91"/>
      <c r="G7" s="91"/>
      <c r="H7" s="91"/>
      <c r="I7" s="91"/>
      <c r="J7" s="91"/>
      <c r="L7" s="94" t="s">
        <v>124</v>
      </c>
      <c r="M7" s="99">
        <v>6</v>
      </c>
    </row>
    <row r="8" spans="1:15" ht="11.25" customHeight="1" x14ac:dyDescent="0.25">
      <c r="A8" s="141" t="s">
        <v>505</v>
      </c>
      <c r="B8" s="142" t="s">
        <v>506</v>
      </c>
      <c r="C8" s="141" t="s">
        <v>505</v>
      </c>
      <c r="D8" s="91"/>
      <c r="E8" s="97" t="s">
        <v>507</v>
      </c>
      <c r="F8" s="91"/>
      <c r="G8" s="92" t="s">
        <v>508</v>
      </c>
      <c r="H8" s="91"/>
      <c r="I8" s="91"/>
      <c r="J8" s="91"/>
      <c r="L8" s="94" t="s">
        <v>126</v>
      </c>
      <c r="M8" s="99">
        <v>7</v>
      </c>
    </row>
    <row r="9" spans="1:15" ht="11.25" customHeight="1" x14ac:dyDescent="0.25">
      <c r="A9" s="141" t="s">
        <v>509</v>
      </c>
      <c r="B9" s="142" t="s">
        <v>510</v>
      </c>
      <c r="C9" s="141" t="s">
        <v>509</v>
      </c>
      <c r="D9" s="91"/>
      <c r="F9" s="91"/>
      <c r="G9" s="95" t="str">
        <f>"01.01."&amp;PERIOD</f>
        <v>01.01.2024</v>
      </c>
      <c r="H9" s="91"/>
      <c r="I9" s="91"/>
      <c r="J9" s="91"/>
      <c r="L9" s="94" t="s">
        <v>128</v>
      </c>
      <c r="M9" s="99">
        <v>8</v>
      </c>
    </row>
    <row r="10" spans="1:15" ht="11.25" customHeight="1" x14ac:dyDescent="0.25">
      <c r="A10" s="141" t="s">
        <v>511</v>
      </c>
      <c r="B10" s="142" t="s">
        <v>512</v>
      </c>
      <c r="C10" s="141" t="s">
        <v>511</v>
      </c>
      <c r="D10" s="91"/>
      <c r="F10" s="91"/>
      <c r="G10" s="95" t="str">
        <f>"31.12."&amp;PERIOD</f>
        <v>31.12.2024</v>
      </c>
      <c r="H10" s="91"/>
      <c r="I10" s="91"/>
      <c r="J10" s="91"/>
      <c r="L10" s="94" t="s">
        <v>130</v>
      </c>
      <c r="M10" s="99">
        <v>9</v>
      </c>
    </row>
    <row r="11" spans="1:15" ht="11.25" customHeight="1" x14ac:dyDescent="0.25">
      <c r="A11" s="143" t="s">
        <v>513</v>
      </c>
      <c r="B11" s="142" t="s">
        <v>514</v>
      </c>
      <c r="C11" s="141" t="s">
        <v>515</v>
      </c>
      <c r="D11" s="91"/>
      <c r="E11" s="92" t="s">
        <v>516</v>
      </c>
      <c r="F11" s="91"/>
      <c r="H11" s="91"/>
      <c r="I11" s="91"/>
      <c r="J11" s="91"/>
      <c r="L11" s="94" t="s">
        <v>132</v>
      </c>
      <c r="M11" s="99">
        <v>10</v>
      </c>
    </row>
    <row r="12" spans="1:15" ht="11.25" customHeight="1" x14ac:dyDescent="0.25">
      <c r="A12" s="143" t="s">
        <v>517</v>
      </c>
      <c r="B12" s="142" t="s">
        <v>518</v>
      </c>
      <c r="C12" s="141"/>
      <c r="D12" s="91"/>
      <c r="E12" s="97" t="s">
        <v>77</v>
      </c>
      <c r="F12" s="91"/>
      <c r="G12" s="92" t="s">
        <v>519</v>
      </c>
      <c r="H12" s="91"/>
      <c r="I12" s="91"/>
      <c r="J12" s="91"/>
      <c r="L12" s="101" t="s">
        <v>29</v>
      </c>
      <c r="M12" s="99">
        <v>11</v>
      </c>
    </row>
    <row r="13" spans="1:15" ht="11.25" customHeight="1" x14ac:dyDescent="0.25">
      <c r="A13" s="143" t="s">
        <v>520</v>
      </c>
      <c r="B13" s="142" t="s">
        <v>521</v>
      </c>
      <c r="C13" s="141" t="s">
        <v>522</v>
      </c>
      <c r="D13" s="91"/>
      <c r="E13" s="97" t="s">
        <v>523</v>
      </c>
      <c r="F13" s="91"/>
      <c r="G13" s="95" t="str">
        <f>"01.01."&amp;PERIOD</f>
        <v>01.01.2024</v>
      </c>
      <c r="H13" s="91"/>
      <c r="I13" s="91"/>
      <c r="J13" s="91"/>
      <c r="L13" s="101" t="s">
        <v>134</v>
      </c>
      <c r="M13" s="99">
        <v>12</v>
      </c>
    </row>
    <row r="14" spans="1:15" ht="11.25" customHeight="1" x14ac:dyDescent="0.25">
      <c r="A14" s="143" t="s">
        <v>524</v>
      </c>
      <c r="B14" s="142" t="s">
        <v>525</v>
      </c>
      <c r="C14" s="141" t="s">
        <v>526</v>
      </c>
      <c r="D14" s="91"/>
      <c r="E14" s="97" t="s">
        <v>527</v>
      </c>
      <c r="F14" s="91"/>
      <c r="G14" s="95" t="str">
        <f>"31.12."&amp;PERIOD</f>
        <v>31.12.2024</v>
      </c>
      <c r="H14" s="91"/>
      <c r="I14" s="91"/>
      <c r="J14" s="91"/>
      <c r="L14" s="101" t="s">
        <v>25</v>
      </c>
      <c r="M14" s="99">
        <v>13</v>
      </c>
    </row>
    <row r="15" spans="1:15" ht="11.25" customHeight="1" x14ac:dyDescent="0.25">
      <c r="A15" s="144" t="s">
        <v>528</v>
      </c>
      <c r="B15" s="145"/>
      <c r="C15" s="144"/>
      <c r="D15" s="91"/>
      <c r="E15" s="97" t="s">
        <v>529</v>
      </c>
      <c r="F15" s="91"/>
      <c r="H15" s="91"/>
      <c r="I15" s="91"/>
      <c r="J15" s="91"/>
    </row>
    <row r="16" spans="1:15" ht="11.25" customHeight="1" x14ac:dyDescent="0.25">
      <c r="A16" s="141" t="s">
        <v>530</v>
      </c>
      <c r="B16" s="142" t="s">
        <v>531</v>
      </c>
      <c r="C16" s="141" t="s">
        <v>530</v>
      </c>
      <c r="D16" s="91"/>
      <c r="E16" s="97" t="s">
        <v>532</v>
      </c>
      <c r="F16" s="91"/>
      <c r="G16" s="92" t="s">
        <v>533</v>
      </c>
      <c r="H16" s="91"/>
      <c r="I16" s="91"/>
      <c r="J16" s="91"/>
    </row>
    <row r="17" spans="1:10" ht="11.25" customHeight="1" x14ac:dyDescent="0.25">
      <c r="A17" s="141" t="s">
        <v>534</v>
      </c>
      <c r="B17" s="142" t="s">
        <v>535</v>
      </c>
      <c r="C17" s="141" t="s">
        <v>534</v>
      </c>
      <c r="D17" s="91"/>
      <c r="E17" s="97" t="s">
        <v>536</v>
      </c>
      <c r="F17" s="91"/>
      <c r="G17" s="97" t="s">
        <v>537</v>
      </c>
      <c r="H17" s="91"/>
      <c r="I17" s="91"/>
      <c r="J17" s="91"/>
    </row>
    <row r="18" spans="1:10" ht="11.25" customHeight="1" x14ac:dyDescent="0.25">
      <c r="A18" s="144" t="s">
        <v>538</v>
      </c>
      <c r="B18" s="145"/>
      <c r="C18" s="144"/>
      <c r="D18" s="91"/>
      <c r="F18" s="91"/>
      <c r="H18" s="91"/>
      <c r="I18" s="91"/>
      <c r="J18" s="91"/>
    </row>
    <row r="19" spans="1:10" ht="11.25" customHeight="1" x14ac:dyDescent="0.25">
      <c r="A19" s="141" t="s">
        <v>539</v>
      </c>
      <c r="B19" s="142" t="s">
        <v>540</v>
      </c>
      <c r="C19" s="141" t="s">
        <v>539</v>
      </c>
      <c r="D19" s="91"/>
      <c r="F19" s="91"/>
      <c r="G19" s="92" t="s">
        <v>541</v>
      </c>
      <c r="H19" s="91"/>
      <c r="I19" s="91"/>
      <c r="J19" s="91"/>
    </row>
    <row r="20" spans="1:10" ht="11.25" customHeight="1" x14ac:dyDescent="0.25">
      <c r="A20" s="141" t="s">
        <v>542</v>
      </c>
      <c r="B20" s="142" t="s">
        <v>543</v>
      </c>
      <c r="C20" s="141" t="s">
        <v>542</v>
      </c>
      <c r="D20" s="91"/>
      <c r="F20" s="91"/>
      <c r="G20" s="97" t="s">
        <v>544</v>
      </c>
      <c r="H20" s="91"/>
      <c r="I20" s="91"/>
      <c r="J20" s="91"/>
    </row>
    <row r="21" spans="1:10" ht="11.25" customHeight="1" x14ac:dyDescent="0.25">
      <c r="A21" s="141" t="s">
        <v>545</v>
      </c>
      <c r="B21" s="142" t="s">
        <v>546</v>
      </c>
      <c r="C21" s="141" t="s">
        <v>547</v>
      </c>
      <c r="D21" s="91"/>
      <c r="F21" s="91"/>
      <c r="G21" s="91"/>
      <c r="H21" s="91"/>
      <c r="I21" s="91"/>
      <c r="J21" s="91"/>
    </row>
    <row r="22" spans="1:10" ht="11.25" customHeight="1" x14ac:dyDescent="0.25">
      <c r="A22" s="141" t="s">
        <v>548</v>
      </c>
      <c r="B22" s="142" t="s">
        <v>549</v>
      </c>
      <c r="C22" s="141" t="s">
        <v>548</v>
      </c>
      <c r="D22" s="91"/>
      <c r="F22" s="91"/>
      <c r="G22" s="91"/>
      <c r="H22" s="91"/>
      <c r="I22" s="91"/>
      <c r="J22" s="91"/>
    </row>
    <row r="23" spans="1:10" ht="11.25" customHeight="1" x14ac:dyDescent="0.25">
      <c r="A23" s="141" t="s">
        <v>550</v>
      </c>
      <c r="B23" s="142" t="s">
        <v>551</v>
      </c>
      <c r="C23" s="141" t="s">
        <v>550</v>
      </c>
      <c r="D23" s="91"/>
      <c r="F23" s="91"/>
      <c r="G23" s="91"/>
      <c r="H23" s="91"/>
      <c r="I23" s="91"/>
      <c r="J23" s="91"/>
    </row>
    <row r="24" spans="1:10" ht="11.25" customHeight="1" x14ac:dyDescent="0.25">
      <c r="A24" s="141" t="s">
        <v>552</v>
      </c>
      <c r="B24" s="142" t="s">
        <v>553</v>
      </c>
      <c r="C24" s="141" t="s">
        <v>552</v>
      </c>
      <c r="D24" s="91"/>
      <c r="F24" s="91"/>
      <c r="G24" s="91"/>
      <c r="H24" s="91"/>
      <c r="I24" s="91"/>
      <c r="J24" s="91"/>
    </row>
    <row r="25" spans="1:10" ht="11.25" customHeight="1" x14ac:dyDescent="0.25">
      <c r="A25" s="141" t="s">
        <v>554</v>
      </c>
      <c r="B25" s="142" t="s">
        <v>555</v>
      </c>
      <c r="C25" s="141" t="s">
        <v>556</v>
      </c>
      <c r="D25" s="91"/>
      <c r="F25" s="91"/>
      <c r="G25" s="91"/>
      <c r="H25" s="91"/>
      <c r="I25" s="91"/>
      <c r="J25" s="91"/>
    </row>
    <row r="26" spans="1:10" ht="11.25" customHeight="1" x14ac:dyDescent="0.25">
      <c r="A26" s="141" t="s">
        <v>557</v>
      </c>
      <c r="B26" s="142" t="s">
        <v>558</v>
      </c>
      <c r="C26" s="141" t="s">
        <v>557</v>
      </c>
      <c r="D26" s="91"/>
      <c r="F26" s="91"/>
      <c r="G26" s="91"/>
      <c r="H26" s="91"/>
      <c r="I26" s="91"/>
      <c r="J26" s="91"/>
    </row>
    <row r="27" spans="1:10" ht="11.25" customHeight="1" x14ac:dyDescent="0.25">
      <c r="A27" s="141" t="s">
        <v>559</v>
      </c>
      <c r="B27" s="142" t="s">
        <v>560</v>
      </c>
      <c r="C27" s="141" t="s">
        <v>559</v>
      </c>
      <c r="D27" s="91"/>
      <c r="F27" s="91"/>
      <c r="G27" s="91"/>
      <c r="H27" s="91"/>
      <c r="I27" s="91"/>
      <c r="J27" s="91"/>
    </row>
    <row r="28" spans="1:10" ht="11.25" customHeight="1" x14ac:dyDescent="0.25">
      <c r="A28" s="141" t="s">
        <v>561</v>
      </c>
      <c r="B28" s="142" t="s">
        <v>562</v>
      </c>
      <c r="C28" s="141" t="s">
        <v>561</v>
      </c>
      <c r="D28" s="91"/>
      <c r="F28" s="91"/>
      <c r="G28" s="91"/>
      <c r="H28" s="91"/>
      <c r="I28" s="91"/>
      <c r="J28" s="91"/>
    </row>
    <row r="29" spans="1:10" ht="11.25" customHeight="1" x14ac:dyDescent="0.25">
      <c r="A29" s="141" t="s">
        <v>563</v>
      </c>
      <c r="B29" s="142" t="s">
        <v>564</v>
      </c>
      <c r="C29" s="141" t="s">
        <v>563</v>
      </c>
      <c r="D29" s="91"/>
      <c r="F29" s="91"/>
      <c r="G29" s="91"/>
      <c r="H29" s="91"/>
      <c r="I29" s="91"/>
      <c r="J29" s="91"/>
    </row>
    <row r="30" spans="1:10" ht="11.25" customHeight="1" x14ac:dyDescent="0.25">
      <c r="A30" s="141" t="s">
        <v>565</v>
      </c>
      <c r="B30" s="142" t="s">
        <v>566</v>
      </c>
      <c r="C30" s="141" t="s">
        <v>565</v>
      </c>
      <c r="D30" s="91"/>
      <c r="F30" s="91"/>
      <c r="G30" s="91"/>
      <c r="H30" s="91"/>
      <c r="I30" s="91"/>
      <c r="J30" s="91"/>
    </row>
    <row r="31" spans="1:10" ht="11.25" customHeight="1" x14ac:dyDescent="0.25">
      <c r="A31" s="141" t="s">
        <v>567</v>
      </c>
      <c r="B31" s="142" t="s">
        <v>568</v>
      </c>
      <c r="C31" s="141" t="s">
        <v>567</v>
      </c>
      <c r="D31" s="91"/>
      <c r="F31" s="91"/>
      <c r="G31" s="91"/>
      <c r="H31" s="91"/>
      <c r="I31" s="91"/>
      <c r="J31" s="91"/>
    </row>
    <row r="32" spans="1:10" ht="11.25" customHeight="1" x14ac:dyDescent="0.25">
      <c r="A32" s="141" t="s">
        <v>569</v>
      </c>
      <c r="B32" s="142" t="s">
        <v>570</v>
      </c>
      <c r="C32" s="141" t="s">
        <v>569</v>
      </c>
      <c r="D32" s="91"/>
      <c r="F32" s="91"/>
      <c r="G32" s="91"/>
      <c r="H32" s="91"/>
      <c r="I32" s="91"/>
      <c r="J32" s="91"/>
    </row>
    <row r="33" spans="1:10" ht="11.25" customHeight="1" x14ac:dyDescent="0.25">
      <c r="A33" s="141" t="s">
        <v>571</v>
      </c>
      <c r="B33" s="142" t="s">
        <v>572</v>
      </c>
      <c r="C33" s="141" t="s">
        <v>571</v>
      </c>
      <c r="D33" s="91"/>
      <c r="F33" s="91"/>
      <c r="G33" s="91"/>
      <c r="H33" s="91"/>
      <c r="I33" s="91"/>
      <c r="J33" s="91"/>
    </row>
    <row r="34" spans="1:10" ht="11.25" customHeight="1" x14ac:dyDescent="0.25">
      <c r="A34" s="141" t="s">
        <v>573</v>
      </c>
      <c r="B34" s="142" t="s">
        <v>574</v>
      </c>
      <c r="C34" s="141" t="s">
        <v>573</v>
      </c>
      <c r="D34" s="91"/>
      <c r="F34" s="91"/>
      <c r="G34" s="91"/>
      <c r="H34" s="91"/>
      <c r="I34" s="91"/>
      <c r="J34" s="91"/>
    </row>
    <row r="35" spans="1:10" ht="11.25" customHeight="1" x14ac:dyDescent="0.25">
      <c r="A35" s="144" t="s">
        <v>575</v>
      </c>
      <c r="B35" s="145"/>
      <c r="C35" s="144"/>
      <c r="D35" s="91"/>
      <c r="F35" s="91"/>
      <c r="G35" s="91"/>
      <c r="H35" s="91"/>
      <c r="I35" s="91"/>
      <c r="J35" s="91"/>
    </row>
    <row r="36" spans="1:10" ht="11.25" customHeight="1" x14ac:dyDescent="0.25">
      <c r="A36" s="141" t="s">
        <v>576</v>
      </c>
      <c r="B36" s="142" t="s">
        <v>577</v>
      </c>
      <c r="C36" s="141" t="s">
        <v>576</v>
      </c>
      <c r="D36" s="91"/>
      <c r="F36" s="91"/>
      <c r="G36" s="91"/>
      <c r="H36" s="91"/>
      <c r="I36" s="91"/>
      <c r="J36" s="91"/>
    </row>
    <row r="37" spans="1:10" ht="11.25" customHeight="1" x14ac:dyDescent="0.25">
      <c r="A37" s="141" t="s">
        <v>578</v>
      </c>
      <c r="B37" s="142" t="s">
        <v>579</v>
      </c>
      <c r="C37" s="141" t="s">
        <v>578</v>
      </c>
      <c r="D37" s="91"/>
      <c r="F37" s="91"/>
      <c r="G37" s="91"/>
      <c r="H37" s="91"/>
      <c r="I37" s="91"/>
      <c r="J37" s="91"/>
    </row>
    <row r="38" spans="1:10" ht="11.25" customHeight="1" x14ac:dyDescent="0.25">
      <c r="A38" s="141" t="s">
        <v>580</v>
      </c>
      <c r="B38" s="142" t="s">
        <v>581</v>
      </c>
      <c r="C38" s="141" t="s">
        <v>580</v>
      </c>
      <c r="D38" s="91"/>
      <c r="F38" s="91"/>
      <c r="G38" s="91"/>
      <c r="H38" s="91"/>
      <c r="I38" s="91"/>
      <c r="J38" s="91"/>
    </row>
    <row r="39" spans="1:10" ht="11.25" customHeight="1" x14ac:dyDescent="0.25">
      <c r="A39" s="141" t="s">
        <v>582</v>
      </c>
      <c r="B39" s="142" t="s">
        <v>583</v>
      </c>
      <c r="C39" s="141" t="s">
        <v>582</v>
      </c>
      <c r="D39" s="91"/>
      <c r="F39" s="91"/>
      <c r="G39" s="91"/>
      <c r="H39" s="91"/>
      <c r="I39" s="91"/>
      <c r="J39" s="91"/>
    </row>
    <row r="40" spans="1:10" ht="11.25" customHeight="1" x14ac:dyDescent="0.25">
      <c r="A40" s="141" t="s">
        <v>584</v>
      </c>
      <c r="B40" s="142" t="s">
        <v>585</v>
      </c>
      <c r="C40" s="141" t="s">
        <v>584</v>
      </c>
      <c r="D40" s="91"/>
      <c r="F40" s="91"/>
      <c r="G40" s="91"/>
      <c r="H40" s="91"/>
      <c r="I40" s="91"/>
      <c r="J40" s="91"/>
    </row>
    <row r="41" spans="1:10" ht="11.25" customHeight="1" x14ac:dyDescent="0.25">
      <c r="A41" s="141" t="s">
        <v>586</v>
      </c>
      <c r="B41" s="142" t="s">
        <v>587</v>
      </c>
      <c r="C41" s="141" t="s">
        <v>586</v>
      </c>
      <c r="D41" s="91"/>
      <c r="F41" s="91"/>
      <c r="G41" s="91"/>
      <c r="H41" s="91"/>
      <c r="I41" s="91"/>
      <c r="J41" s="91"/>
    </row>
    <row r="42" spans="1:10" ht="11.25" customHeight="1" x14ac:dyDescent="0.25">
      <c r="A42" s="141" t="s">
        <v>588</v>
      </c>
      <c r="B42" s="142" t="s">
        <v>589</v>
      </c>
      <c r="C42" s="141" t="s">
        <v>588</v>
      </c>
      <c r="D42" s="91"/>
      <c r="F42" s="91"/>
      <c r="G42" s="91"/>
      <c r="H42" s="91"/>
      <c r="I42" s="91"/>
      <c r="J42" s="91"/>
    </row>
    <row r="43" spans="1:10" ht="11.25" customHeight="1" x14ac:dyDescent="0.25">
      <c r="A43" s="141" t="s">
        <v>590</v>
      </c>
      <c r="B43" s="142" t="s">
        <v>591</v>
      </c>
      <c r="C43" s="141" t="s">
        <v>590</v>
      </c>
      <c r="D43" s="91"/>
      <c r="F43" s="91"/>
      <c r="G43" s="91"/>
      <c r="H43" s="91"/>
      <c r="I43" s="91"/>
      <c r="J43" s="91"/>
    </row>
    <row r="44" spans="1:10" ht="11.25" customHeight="1" x14ac:dyDescent="0.25">
      <c r="A44" s="141" t="s">
        <v>592</v>
      </c>
      <c r="B44" s="142" t="s">
        <v>593</v>
      </c>
      <c r="C44" s="141" t="s">
        <v>592</v>
      </c>
      <c r="D44" s="91"/>
      <c r="F44" s="91"/>
      <c r="G44" s="91"/>
      <c r="H44" s="91"/>
      <c r="I44" s="91"/>
      <c r="J44" s="91"/>
    </row>
    <row r="45" spans="1:10" ht="11.25" customHeight="1" x14ac:dyDescent="0.25">
      <c r="A45" s="141" t="s">
        <v>594</v>
      </c>
      <c r="B45" s="142" t="s">
        <v>595</v>
      </c>
      <c r="C45" s="141" t="s">
        <v>594</v>
      </c>
      <c r="D45" s="91"/>
      <c r="F45" s="91"/>
      <c r="G45" s="91"/>
      <c r="H45" s="91"/>
      <c r="I45" s="91"/>
      <c r="J45" s="91"/>
    </row>
    <row r="46" spans="1:10" ht="11.25" customHeight="1" x14ac:dyDescent="0.25">
      <c r="A46" s="141" t="s">
        <v>596</v>
      </c>
      <c r="B46" s="142" t="s">
        <v>597</v>
      </c>
      <c r="C46" s="141" t="s">
        <v>596</v>
      </c>
      <c r="D46" s="91"/>
      <c r="F46" s="91"/>
      <c r="G46" s="91"/>
      <c r="H46" s="91"/>
      <c r="I46" s="91"/>
      <c r="J46" s="91"/>
    </row>
    <row r="47" spans="1:10" ht="11.25" customHeight="1" x14ac:dyDescent="0.25">
      <c r="A47" s="141" t="s">
        <v>598</v>
      </c>
      <c r="B47" s="142" t="s">
        <v>599</v>
      </c>
      <c r="C47" s="141" t="s">
        <v>598</v>
      </c>
      <c r="D47" s="91"/>
      <c r="F47" s="91"/>
      <c r="G47" s="91"/>
      <c r="H47" s="91"/>
      <c r="I47" s="91"/>
      <c r="J47" s="91"/>
    </row>
    <row r="48" spans="1:10" ht="11.25" customHeight="1" x14ac:dyDescent="0.25">
      <c r="A48" s="141" t="s">
        <v>600</v>
      </c>
      <c r="B48" s="142" t="s">
        <v>601</v>
      </c>
      <c r="C48" s="141" t="s">
        <v>600</v>
      </c>
      <c r="D48" s="91"/>
      <c r="F48" s="91"/>
      <c r="G48" s="91"/>
      <c r="H48" s="91"/>
      <c r="I48" s="91"/>
      <c r="J48" s="91"/>
    </row>
    <row r="49" spans="1:10" ht="11.25" customHeight="1" x14ac:dyDescent="0.25">
      <c r="A49" s="141" t="s">
        <v>602</v>
      </c>
      <c r="B49" s="142" t="s">
        <v>603</v>
      </c>
      <c r="C49" s="141" t="s">
        <v>602</v>
      </c>
      <c r="D49" s="91"/>
      <c r="F49" s="91"/>
      <c r="G49" s="91"/>
      <c r="H49" s="91"/>
      <c r="I49" s="91"/>
      <c r="J49" s="91"/>
    </row>
    <row r="50" spans="1:10" ht="11.25" customHeight="1" x14ac:dyDescent="0.25">
      <c r="A50" s="141" t="s">
        <v>604</v>
      </c>
      <c r="B50" s="142" t="s">
        <v>605</v>
      </c>
      <c r="C50" s="141" t="s">
        <v>604</v>
      </c>
      <c r="D50" s="91"/>
      <c r="F50" s="91"/>
      <c r="G50" s="91"/>
      <c r="H50" s="91"/>
      <c r="I50" s="91"/>
      <c r="J50" s="91"/>
    </row>
    <row r="51" spans="1:10" ht="11.25" customHeight="1" x14ac:dyDescent="0.25">
      <c r="A51" s="141" t="s">
        <v>606</v>
      </c>
      <c r="B51" s="142" t="s">
        <v>607</v>
      </c>
      <c r="C51" s="141" t="s">
        <v>606</v>
      </c>
      <c r="D51" s="91"/>
      <c r="F51" s="91"/>
      <c r="G51" s="91"/>
      <c r="H51" s="91"/>
      <c r="I51" s="91"/>
      <c r="J51" s="91"/>
    </row>
    <row r="52" spans="1:10" ht="11.25" customHeight="1" x14ac:dyDescent="0.25">
      <c r="A52" s="141" t="s">
        <v>608</v>
      </c>
      <c r="B52" s="142" t="s">
        <v>609</v>
      </c>
      <c r="C52" s="141" t="s">
        <v>608</v>
      </c>
      <c r="D52" s="91"/>
      <c r="F52" s="91"/>
      <c r="G52" s="91"/>
      <c r="H52" s="91"/>
      <c r="I52" s="91"/>
      <c r="J52" s="91"/>
    </row>
    <row r="53" spans="1:10" ht="11.25" customHeight="1" x14ac:dyDescent="0.25">
      <c r="A53" s="141" t="s">
        <v>610</v>
      </c>
      <c r="B53" s="142" t="s">
        <v>611</v>
      </c>
      <c r="C53" s="141" t="s">
        <v>610</v>
      </c>
      <c r="D53" s="91"/>
      <c r="F53" s="91"/>
      <c r="G53" s="91"/>
      <c r="H53" s="91"/>
      <c r="I53" s="91"/>
      <c r="J53" s="91"/>
    </row>
    <row r="54" spans="1:10" ht="11.25" customHeight="1" x14ac:dyDescent="0.25">
      <c r="A54" s="141" t="s">
        <v>612</v>
      </c>
      <c r="B54" s="142" t="s">
        <v>613</v>
      </c>
      <c r="C54" s="141" t="s">
        <v>612</v>
      </c>
      <c r="D54" s="91"/>
      <c r="F54" s="91"/>
      <c r="G54" s="91"/>
      <c r="H54" s="91"/>
      <c r="I54" s="91"/>
      <c r="J54" s="91"/>
    </row>
    <row r="55" spans="1:10" ht="11.25" customHeight="1" x14ac:dyDescent="0.25">
      <c r="A55" s="141" t="s">
        <v>614</v>
      </c>
      <c r="B55" s="142" t="s">
        <v>615</v>
      </c>
      <c r="C55" s="141" t="s">
        <v>614</v>
      </c>
      <c r="D55" s="91"/>
      <c r="F55" s="91"/>
      <c r="G55" s="91"/>
      <c r="H55" s="91"/>
      <c r="I55" s="91"/>
      <c r="J55" s="91"/>
    </row>
    <row r="56" spans="1:10" ht="11.25" customHeight="1" x14ac:dyDescent="0.25">
      <c r="A56" s="141" t="s">
        <v>616</v>
      </c>
      <c r="B56" s="142" t="s">
        <v>617</v>
      </c>
      <c r="C56" s="141" t="s">
        <v>616</v>
      </c>
      <c r="D56" s="91"/>
      <c r="F56" s="91"/>
      <c r="G56" s="91"/>
      <c r="H56" s="91"/>
      <c r="I56" s="91"/>
      <c r="J56" s="91"/>
    </row>
    <row r="57" spans="1:10" ht="11.25" customHeight="1" x14ac:dyDescent="0.25">
      <c r="A57" s="141" t="s">
        <v>618</v>
      </c>
      <c r="B57" s="142" t="s">
        <v>619</v>
      </c>
      <c r="C57" s="141" t="s">
        <v>618</v>
      </c>
      <c r="D57" s="91"/>
      <c r="F57" s="91"/>
      <c r="G57" s="91"/>
      <c r="H57" s="91"/>
      <c r="I57" s="91"/>
      <c r="J57" s="91"/>
    </row>
    <row r="58" spans="1:10" ht="11.25" customHeight="1" x14ac:dyDescent="0.25">
      <c r="A58" s="141" t="s">
        <v>620</v>
      </c>
      <c r="B58" s="142" t="s">
        <v>621</v>
      </c>
      <c r="C58" s="141" t="s">
        <v>620</v>
      </c>
      <c r="D58" s="91"/>
      <c r="F58" s="91"/>
      <c r="G58" s="91"/>
      <c r="H58" s="91"/>
      <c r="I58" s="91"/>
      <c r="J58" s="91"/>
    </row>
    <row r="59" spans="1:10" ht="11.25" customHeight="1" x14ac:dyDescent="0.25">
      <c r="A59" s="141" t="s">
        <v>622</v>
      </c>
      <c r="B59" s="142" t="s">
        <v>623</v>
      </c>
      <c r="C59" s="141" t="s">
        <v>624</v>
      </c>
      <c r="D59" s="91"/>
      <c r="F59" s="91"/>
      <c r="G59" s="91"/>
      <c r="H59" s="91"/>
      <c r="I59" s="91"/>
      <c r="J59" s="91"/>
    </row>
    <row r="60" spans="1:10" ht="11.25" customHeight="1" x14ac:dyDescent="0.25">
      <c r="A60" s="141" t="s">
        <v>625</v>
      </c>
      <c r="B60" s="142" t="s">
        <v>626</v>
      </c>
      <c r="C60" s="141" t="s">
        <v>625</v>
      </c>
      <c r="D60" s="91"/>
      <c r="F60" s="91"/>
      <c r="G60" s="91"/>
      <c r="H60" s="91"/>
      <c r="I60" s="91"/>
      <c r="J60" s="91"/>
    </row>
    <row r="61" spans="1:10" ht="11.25" customHeight="1" x14ac:dyDescent="0.25">
      <c r="A61" s="141" t="s">
        <v>627</v>
      </c>
      <c r="B61" s="142" t="s">
        <v>628</v>
      </c>
      <c r="C61" s="141" t="s">
        <v>627</v>
      </c>
      <c r="D61" s="91"/>
      <c r="F61" s="91"/>
      <c r="G61" s="91"/>
      <c r="H61" s="91"/>
      <c r="I61" s="91"/>
      <c r="J61" s="91"/>
    </row>
    <row r="62" spans="1:10" ht="11.25" customHeight="1" x14ac:dyDescent="0.25">
      <c r="A62" s="141" t="s">
        <v>629</v>
      </c>
      <c r="B62" s="142" t="s">
        <v>630</v>
      </c>
      <c r="C62" s="141" t="s">
        <v>629</v>
      </c>
      <c r="D62" s="91"/>
      <c r="F62" s="91"/>
      <c r="G62" s="91"/>
      <c r="H62" s="91"/>
      <c r="I62" s="91"/>
      <c r="J62" s="91"/>
    </row>
    <row r="63" spans="1:10" ht="11.25" customHeight="1" x14ac:dyDescent="0.25">
      <c r="A63" s="141" t="s">
        <v>631</v>
      </c>
      <c r="B63" s="142" t="s">
        <v>632</v>
      </c>
      <c r="C63" s="141" t="s">
        <v>633</v>
      </c>
      <c r="D63" s="91"/>
      <c r="F63" s="91"/>
      <c r="G63" s="91"/>
      <c r="H63" s="91"/>
      <c r="I63" s="91"/>
      <c r="J63" s="91"/>
    </row>
    <row r="64" spans="1:10" ht="11.25" customHeight="1" x14ac:dyDescent="0.25">
      <c r="A64" s="141" t="s">
        <v>634</v>
      </c>
      <c r="B64" s="142" t="s">
        <v>635</v>
      </c>
      <c r="C64" s="141" t="s">
        <v>634</v>
      </c>
      <c r="D64" s="91"/>
      <c r="F64" s="91"/>
      <c r="G64" s="91"/>
      <c r="H64" s="91"/>
      <c r="I64" s="91"/>
      <c r="J64" s="91"/>
    </row>
    <row r="65" spans="1:10" ht="11.25" customHeight="1" x14ac:dyDescent="0.25">
      <c r="A65" s="141" t="s">
        <v>636</v>
      </c>
      <c r="B65" s="142" t="s">
        <v>637</v>
      </c>
      <c r="C65" s="141" t="s">
        <v>638</v>
      </c>
      <c r="D65" s="91"/>
      <c r="F65" s="91"/>
      <c r="G65" s="91"/>
      <c r="H65" s="91"/>
      <c r="I65" s="91"/>
      <c r="J65" s="91"/>
    </row>
    <row r="66" spans="1:10" ht="11.25" customHeight="1" x14ac:dyDescent="0.25">
      <c r="A66" s="141" t="s">
        <v>639</v>
      </c>
      <c r="B66" s="142" t="s">
        <v>640</v>
      </c>
      <c r="C66" s="141" t="s">
        <v>639</v>
      </c>
      <c r="D66" s="91"/>
      <c r="F66" s="91"/>
      <c r="G66" s="91"/>
      <c r="H66" s="91"/>
      <c r="I66" s="91"/>
      <c r="J66" s="91"/>
    </row>
    <row r="67" spans="1:10" ht="11.25" customHeight="1" x14ac:dyDescent="0.25">
      <c r="A67" s="141" t="s">
        <v>18</v>
      </c>
      <c r="B67" s="142" t="s">
        <v>641</v>
      </c>
      <c r="C67" s="141" t="s">
        <v>18</v>
      </c>
      <c r="D67" s="91"/>
      <c r="F67" s="91"/>
      <c r="G67" s="91"/>
      <c r="H67" s="91"/>
      <c r="I67" s="91"/>
      <c r="J67" s="91"/>
    </row>
    <row r="68" spans="1:10" ht="11.25" customHeight="1" x14ac:dyDescent="0.25">
      <c r="A68" s="141" t="s">
        <v>642</v>
      </c>
      <c r="B68" s="142" t="s">
        <v>643</v>
      </c>
      <c r="C68" s="141" t="s">
        <v>642</v>
      </c>
      <c r="D68" s="91"/>
      <c r="F68" s="91"/>
      <c r="G68" s="91"/>
      <c r="H68" s="91"/>
      <c r="I68" s="91"/>
      <c r="J68" s="91"/>
    </row>
    <row r="69" spans="1:10" ht="11.25" customHeight="1" x14ac:dyDescent="0.25">
      <c r="A69" s="141" t="s">
        <v>644</v>
      </c>
      <c r="B69" s="142" t="s">
        <v>645</v>
      </c>
      <c r="C69" s="141" t="s">
        <v>644</v>
      </c>
      <c r="D69" s="91"/>
      <c r="F69" s="91"/>
      <c r="G69" s="91"/>
      <c r="H69" s="91"/>
      <c r="I69" s="91"/>
      <c r="J69" s="91"/>
    </row>
    <row r="70" spans="1:10" ht="11.25" customHeight="1" x14ac:dyDescent="0.25">
      <c r="A70" s="141" t="s">
        <v>646</v>
      </c>
      <c r="B70" s="142" t="s">
        <v>647</v>
      </c>
      <c r="C70" s="141" t="s">
        <v>646</v>
      </c>
      <c r="D70" s="91"/>
      <c r="F70" s="91"/>
      <c r="G70" s="91"/>
      <c r="H70" s="91"/>
      <c r="I70" s="91"/>
      <c r="J70" s="91"/>
    </row>
    <row r="71" spans="1:10" ht="11.25" customHeight="1" x14ac:dyDescent="0.25">
      <c r="A71" s="141" t="s">
        <v>648</v>
      </c>
      <c r="B71" s="142" t="s">
        <v>649</v>
      </c>
      <c r="C71" s="141" t="s">
        <v>648</v>
      </c>
      <c r="D71" s="91"/>
      <c r="F71" s="91"/>
      <c r="G71" s="91"/>
      <c r="H71" s="91"/>
      <c r="I71" s="91"/>
      <c r="J71" s="91"/>
    </row>
    <row r="72" spans="1:10" ht="11.25" customHeight="1" x14ac:dyDescent="0.25">
      <c r="A72" s="141" t="s">
        <v>650</v>
      </c>
      <c r="B72" s="142" t="s">
        <v>651</v>
      </c>
      <c r="C72" s="141" t="s">
        <v>650</v>
      </c>
      <c r="D72" s="91"/>
      <c r="F72" s="91"/>
      <c r="G72" s="91"/>
      <c r="H72" s="91"/>
      <c r="I72" s="91"/>
      <c r="J72" s="91"/>
    </row>
    <row r="73" spans="1:10" ht="11.25" customHeight="1" x14ac:dyDescent="0.25">
      <c r="A73" s="141" t="s">
        <v>652</v>
      </c>
      <c r="B73" s="142" t="s">
        <v>653</v>
      </c>
      <c r="C73" s="141" t="s">
        <v>652</v>
      </c>
      <c r="D73" s="91"/>
      <c r="F73" s="91"/>
      <c r="G73" s="91"/>
      <c r="H73" s="91"/>
      <c r="I73" s="91"/>
      <c r="J73" s="91"/>
    </row>
    <row r="74" spans="1:10" ht="11.25" customHeight="1" x14ac:dyDescent="0.25">
      <c r="A74" s="141" t="s">
        <v>654</v>
      </c>
      <c r="B74" s="142" t="s">
        <v>655</v>
      </c>
      <c r="C74" s="141" t="s">
        <v>654</v>
      </c>
      <c r="D74" s="91"/>
      <c r="F74" s="91"/>
      <c r="G74" s="91"/>
      <c r="H74" s="91"/>
      <c r="I74" s="91"/>
      <c r="J74" s="91"/>
    </row>
    <row r="75" spans="1:10" ht="11.25" customHeight="1" x14ac:dyDescent="0.25">
      <c r="A75" s="141" t="s">
        <v>656</v>
      </c>
      <c r="B75" s="142" t="s">
        <v>657</v>
      </c>
      <c r="C75" s="141" t="s">
        <v>656</v>
      </c>
      <c r="D75" s="91"/>
      <c r="F75" s="91"/>
      <c r="G75" s="91"/>
      <c r="H75" s="91"/>
      <c r="I75" s="91"/>
      <c r="J75" s="91"/>
    </row>
    <row r="76" spans="1:10" ht="11.25" customHeight="1" x14ac:dyDescent="0.25">
      <c r="A76" s="141" t="s">
        <v>658</v>
      </c>
      <c r="B76" s="142" t="s">
        <v>659</v>
      </c>
      <c r="C76" s="141" t="s">
        <v>658</v>
      </c>
      <c r="D76" s="91"/>
      <c r="F76" s="91"/>
      <c r="G76" s="91"/>
      <c r="H76" s="91"/>
      <c r="I76" s="91"/>
      <c r="J76" s="91"/>
    </row>
    <row r="77" spans="1:10" ht="11.25" customHeight="1" x14ac:dyDescent="0.25">
      <c r="A77" s="141" t="s">
        <v>660</v>
      </c>
      <c r="B77" s="142" t="s">
        <v>661</v>
      </c>
      <c r="C77" s="141" t="s">
        <v>660</v>
      </c>
      <c r="D77" s="91"/>
      <c r="F77" s="91"/>
      <c r="G77" s="91"/>
      <c r="H77" s="91"/>
      <c r="I77" s="91"/>
      <c r="J77" s="91"/>
    </row>
    <row r="78" spans="1:10" ht="11.25" customHeight="1" x14ac:dyDescent="0.25">
      <c r="A78" s="141" t="s">
        <v>662</v>
      </c>
      <c r="B78" s="142" t="s">
        <v>663</v>
      </c>
      <c r="C78" s="141" t="s">
        <v>662</v>
      </c>
      <c r="D78" s="91"/>
      <c r="F78" s="91"/>
      <c r="G78" s="91"/>
      <c r="H78" s="91"/>
      <c r="I78" s="91"/>
      <c r="J78" s="91"/>
    </row>
    <row r="79" spans="1:10" ht="11.25" customHeight="1" x14ac:dyDescent="0.25">
      <c r="A79" s="141" t="s">
        <v>664</v>
      </c>
      <c r="B79" s="142" t="s">
        <v>665</v>
      </c>
      <c r="C79" s="141" t="s">
        <v>664</v>
      </c>
      <c r="D79" s="91"/>
      <c r="F79" s="91"/>
      <c r="G79" s="91"/>
      <c r="H79" s="91"/>
      <c r="I79" s="91"/>
      <c r="J79" s="91"/>
    </row>
    <row r="80" spans="1:10" ht="11.25" customHeight="1" x14ac:dyDescent="0.25">
      <c r="A80" s="141" t="s">
        <v>666</v>
      </c>
      <c r="B80" s="142" t="s">
        <v>667</v>
      </c>
      <c r="C80" s="141" t="s">
        <v>668</v>
      </c>
      <c r="D80" s="91"/>
      <c r="F80" s="91"/>
      <c r="G80" s="91"/>
      <c r="H80" s="91"/>
      <c r="I80" s="91"/>
      <c r="J80" s="91"/>
    </row>
    <row r="81" spans="1:10" ht="11.25" customHeight="1" x14ac:dyDescent="0.25">
      <c r="A81" s="141" t="s">
        <v>669</v>
      </c>
      <c r="B81" s="142" t="s">
        <v>670</v>
      </c>
      <c r="C81" s="141" t="s">
        <v>669</v>
      </c>
      <c r="D81" s="91"/>
      <c r="F81" s="91"/>
      <c r="G81" s="91"/>
      <c r="H81" s="91"/>
      <c r="I81" s="91"/>
      <c r="J81" s="91"/>
    </row>
    <row r="82" spans="1:10" ht="11.25" customHeight="1" x14ac:dyDescent="0.25">
      <c r="A82" s="141" t="s">
        <v>671</v>
      </c>
      <c r="B82" s="142" t="s">
        <v>672</v>
      </c>
      <c r="C82" s="141" t="s">
        <v>671</v>
      </c>
      <c r="D82" s="91"/>
      <c r="F82" s="91"/>
      <c r="G82" s="91"/>
      <c r="H82" s="91"/>
      <c r="I82" s="91"/>
      <c r="J82" s="91"/>
    </row>
    <row r="83" spans="1:10" ht="11.25" customHeight="1" x14ac:dyDescent="0.25">
      <c r="A83" s="141" t="s">
        <v>673</v>
      </c>
      <c r="B83" s="142" t="s">
        <v>674</v>
      </c>
      <c r="C83" s="141" t="s">
        <v>673</v>
      </c>
      <c r="D83" s="91"/>
      <c r="F83" s="91"/>
      <c r="G83" s="91"/>
      <c r="H83" s="91"/>
      <c r="I83" s="91"/>
      <c r="J83" s="91"/>
    </row>
    <row r="84" spans="1:10" ht="11.25" customHeight="1" x14ac:dyDescent="0.25">
      <c r="A84" s="144" t="s">
        <v>675</v>
      </c>
      <c r="B84" s="145"/>
      <c r="C84" s="144"/>
      <c r="D84" s="91"/>
      <c r="F84" s="91"/>
      <c r="G84" s="91"/>
      <c r="H84" s="91"/>
      <c r="I84" s="91"/>
      <c r="J84" s="91"/>
    </row>
    <row r="85" spans="1:10" ht="11.25" customHeight="1" x14ac:dyDescent="0.25">
      <c r="A85" s="141" t="s">
        <v>676</v>
      </c>
      <c r="B85" s="142" t="s">
        <v>677</v>
      </c>
      <c r="C85" s="141" t="s">
        <v>676</v>
      </c>
      <c r="D85" s="91"/>
      <c r="F85" s="91"/>
      <c r="G85" s="91"/>
      <c r="H85" s="91"/>
      <c r="I85" s="91"/>
      <c r="J85" s="91"/>
    </row>
    <row r="86" spans="1:10" ht="11.25" customHeight="1" x14ac:dyDescent="0.25">
      <c r="A86" s="141" t="s">
        <v>678</v>
      </c>
      <c r="B86" s="142" t="s">
        <v>679</v>
      </c>
      <c r="C86" s="141" t="s">
        <v>680</v>
      </c>
      <c r="D86" s="91"/>
      <c r="F86" s="91"/>
      <c r="G86" s="91"/>
      <c r="H86" s="91"/>
      <c r="I86" s="91"/>
      <c r="J86" s="91"/>
    </row>
    <row r="87" spans="1:10" ht="11.25" customHeight="1" x14ac:dyDescent="0.25">
      <c r="A87" s="141" t="s">
        <v>681</v>
      </c>
      <c r="B87" s="142" t="s">
        <v>682</v>
      </c>
      <c r="C87" s="141" t="s">
        <v>683</v>
      </c>
      <c r="D87" s="91"/>
      <c r="F87" s="91"/>
      <c r="G87" s="91"/>
      <c r="H87" s="91"/>
      <c r="I87" s="91"/>
      <c r="J87" s="91"/>
    </row>
    <row r="88" spans="1:10" ht="11.25" customHeight="1" x14ac:dyDescent="0.25">
      <c r="A88" s="141" t="s">
        <v>684</v>
      </c>
      <c r="B88" s="142" t="s">
        <v>685</v>
      </c>
      <c r="C88" s="141" t="s">
        <v>684</v>
      </c>
      <c r="D88" s="91"/>
      <c r="F88" s="91"/>
      <c r="G88" s="91"/>
      <c r="H88" s="91"/>
      <c r="I88" s="91"/>
      <c r="J88" s="91"/>
    </row>
    <row r="89" spans="1:10" ht="11.25" customHeight="1" x14ac:dyDescent="0.25">
      <c r="A89" s="141" t="s">
        <v>686</v>
      </c>
      <c r="B89" s="142" t="s">
        <v>687</v>
      </c>
      <c r="C89" s="141" t="s">
        <v>686</v>
      </c>
      <c r="D89" s="91"/>
      <c r="F89" s="91"/>
      <c r="G89" s="91"/>
      <c r="H89" s="91"/>
      <c r="I89" s="91"/>
      <c r="J89" s="91"/>
    </row>
    <row r="90" spans="1:10" ht="11.25" customHeight="1" x14ac:dyDescent="0.25">
      <c r="A90" s="141" t="s">
        <v>688</v>
      </c>
      <c r="B90" s="142" t="s">
        <v>689</v>
      </c>
      <c r="C90" s="141" t="s">
        <v>688</v>
      </c>
      <c r="D90" s="91"/>
      <c r="F90" s="91"/>
      <c r="G90" s="91"/>
      <c r="H90" s="91"/>
      <c r="I90" s="91"/>
      <c r="J90" s="91"/>
    </row>
    <row r="91" spans="1:10" ht="11.25" customHeight="1" x14ac:dyDescent="0.25">
      <c r="A91" s="91"/>
      <c r="B91" s="91"/>
      <c r="C91" s="98"/>
      <c r="D91" s="91"/>
      <c r="F91" s="91"/>
      <c r="G91" s="91"/>
      <c r="H91" s="91"/>
      <c r="I91" s="91"/>
      <c r="J91" s="91"/>
    </row>
    <row r="92" spans="1:10" ht="11.25" customHeight="1" x14ac:dyDescent="0.25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 x14ac:dyDescent="0.25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 x14ac:dyDescent="0.25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 x14ac:dyDescent="0.25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 x14ac:dyDescent="0.25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 x14ac:dyDescent="0.25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 x14ac:dyDescent="0.25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 x14ac:dyDescent="0.25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 x14ac:dyDescent="0.25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 x14ac:dyDescent="0.25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 x14ac:dyDescent="0.25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 x14ac:dyDescent="0.25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 x14ac:dyDescent="0.25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 x14ac:dyDescent="0.25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 x14ac:dyDescent="0.25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 x14ac:dyDescent="0.25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 x14ac:dyDescent="0.25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 x14ac:dyDescent="0.25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 x14ac:dyDescent="0.25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 x14ac:dyDescent="0.25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 x14ac:dyDescent="0.25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 x14ac:dyDescent="0.25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 x14ac:dyDescent="0.25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 x14ac:dyDescent="0.25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 x14ac:dyDescent="0.25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 x14ac:dyDescent="0.25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 x14ac:dyDescent="0.25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 x14ac:dyDescent="0.25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 x14ac:dyDescent="0.25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 x14ac:dyDescent="0.25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 x14ac:dyDescent="0.25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 x14ac:dyDescent="0.25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 x14ac:dyDescent="0.25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 x14ac:dyDescent="0.25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 x14ac:dyDescent="0.25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 x14ac:dyDescent="0.25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 x14ac:dyDescent="0.25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 x14ac:dyDescent="0.25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 x14ac:dyDescent="0.25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 x14ac:dyDescent="0.25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 x14ac:dyDescent="0.25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 x14ac:dyDescent="0.25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 x14ac:dyDescent="0.25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 x14ac:dyDescent="0.25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 x14ac:dyDescent="0.25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 x14ac:dyDescent="0.25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 x14ac:dyDescent="0.25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 x14ac:dyDescent="0.25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 x14ac:dyDescent="0.25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 x14ac:dyDescent="0.25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 x14ac:dyDescent="0.25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 x14ac:dyDescent="0.25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 x14ac:dyDescent="0.25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 x14ac:dyDescent="0.25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 x14ac:dyDescent="0.25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 x14ac:dyDescent="0.25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 x14ac:dyDescent="0.25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 x14ac:dyDescent="0.25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 x14ac:dyDescent="0.25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 x14ac:dyDescent="0.25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 x14ac:dyDescent="0.25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 x14ac:dyDescent="0.25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 x14ac:dyDescent="0.25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 x14ac:dyDescent="0.25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 x14ac:dyDescent="0.25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 x14ac:dyDescent="0.25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 x14ac:dyDescent="0.25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 x14ac:dyDescent="0.25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 x14ac:dyDescent="0.25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 x14ac:dyDescent="0.25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 x14ac:dyDescent="0.25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 x14ac:dyDescent="0.25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 x14ac:dyDescent="0.25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 x14ac:dyDescent="0.25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 x14ac:dyDescent="0.25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 x14ac:dyDescent="0.25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 x14ac:dyDescent="0.25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 x14ac:dyDescent="0.25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 x14ac:dyDescent="0.25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 x14ac:dyDescent="0.25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 x14ac:dyDescent="0.25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 x14ac:dyDescent="0.25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 x14ac:dyDescent="0.25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 x14ac:dyDescent="0.25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 x14ac:dyDescent="0.25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 x14ac:dyDescent="0.25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 x14ac:dyDescent="0.25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 x14ac:dyDescent="0.25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 x14ac:dyDescent="0.25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 x14ac:dyDescent="0.25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 x14ac:dyDescent="0.25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 x14ac:dyDescent="0.25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 x14ac:dyDescent="0.25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 x14ac:dyDescent="0.25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 x14ac:dyDescent="0.25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 x14ac:dyDescent="0.25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 x14ac:dyDescent="0.25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 x14ac:dyDescent="0.25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 x14ac:dyDescent="0.25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 x14ac:dyDescent="0.25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 x14ac:dyDescent="0.25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 x14ac:dyDescent="0.25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 x14ac:dyDescent="0.25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 x14ac:dyDescent="0.25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 x14ac:dyDescent="0.25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 x14ac:dyDescent="0.25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 x14ac:dyDescent="0.25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 x14ac:dyDescent="0.25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 x14ac:dyDescent="0.25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 x14ac:dyDescent="0.25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 x14ac:dyDescent="0.25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 x14ac:dyDescent="0.25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 x14ac:dyDescent="0.25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 x14ac:dyDescent="0.25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 x14ac:dyDescent="0.25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 x14ac:dyDescent="0.25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 x14ac:dyDescent="0.25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 x14ac:dyDescent="0.25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 x14ac:dyDescent="0.25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 x14ac:dyDescent="0.25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 x14ac:dyDescent="0.25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 x14ac:dyDescent="0.25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 x14ac:dyDescent="0.25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 x14ac:dyDescent="0.25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 x14ac:dyDescent="0.25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 x14ac:dyDescent="0.25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 x14ac:dyDescent="0.25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 x14ac:dyDescent="0.25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 x14ac:dyDescent="0.25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 x14ac:dyDescent="0.25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 x14ac:dyDescent="0.25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 x14ac:dyDescent="0.25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 x14ac:dyDescent="0.25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 x14ac:dyDescent="0.25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 x14ac:dyDescent="0.25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 x14ac:dyDescent="0.25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 x14ac:dyDescent="0.25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 x14ac:dyDescent="0.25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 x14ac:dyDescent="0.25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 x14ac:dyDescent="0.25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 x14ac:dyDescent="0.25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 x14ac:dyDescent="0.25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 x14ac:dyDescent="0.25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 x14ac:dyDescent="0.25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 x14ac:dyDescent="0.25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 x14ac:dyDescent="0.25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 x14ac:dyDescent="0.25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 x14ac:dyDescent="0.25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 x14ac:dyDescent="0.25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 x14ac:dyDescent="0.25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 x14ac:dyDescent="0.25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 x14ac:dyDescent="0.25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 x14ac:dyDescent="0.25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 x14ac:dyDescent="0.25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 x14ac:dyDescent="0.25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 x14ac:dyDescent="0.25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 x14ac:dyDescent="0.25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 x14ac:dyDescent="0.25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 x14ac:dyDescent="0.25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 x14ac:dyDescent="0.25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 x14ac:dyDescent="0.25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 x14ac:dyDescent="0.25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 x14ac:dyDescent="0.25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 x14ac:dyDescent="0.25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 x14ac:dyDescent="0.25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 x14ac:dyDescent="0.25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 x14ac:dyDescent="0.25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 x14ac:dyDescent="0.25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 x14ac:dyDescent="0.25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 x14ac:dyDescent="0.25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 x14ac:dyDescent="0.25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 x14ac:dyDescent="0.25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 x14ac:dyDescent="0.25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 x14ac:dyDescent="0.25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 x14ac:dyDescent="0.25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 x14ac:dyDescent="0.25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 x14ac:dyDescent="0.25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 x14ac:dyDescent="0.25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 x14ac:dyDescent="0.25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 x14ac:dyDescent="0.25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 x14ac:dyDescent="0.25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 x14ac:dyDescent="0.25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 x14ac:dyDescent="0.25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 x14ac:dyDescent="0.25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 x14ac:dyDescent="0.25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 x14ac:dyDescent="0.25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 x14ac:dyDescent="0.25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 x14ac:dyDescent="0.25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 x14ac:dyDescent="0.25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 x14ac:dyDescent="0.25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 x14ac:dyDescent="0.25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 x14ac:dyDescent="0.25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 x14ac:dyDescent="0.25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 x14ac:dyDescent="0.25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 x14ac:dyDescent="0.25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 x14ac:dyDescent="0.25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 x14ac:dyDescent="0.25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 x14ac:dyDescent="0.25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 x14ac:dyDescent="0.25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 x14ac:dyDescent="0.25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 x14ac:dyDescent="0.25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 x14ac:dyDescent="0.25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 x14ac:dyDescent="0.25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 x14ac:dyDescent="0.25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 x14ac:dyDescent="0.25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 x14ac:dyDescent="0.25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 x14ac:dyDescent="0.25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 x14ac:dyDescent="0.25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 x14ac:dyDescent="0.25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 x14ac:dyDescent="0.25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 x14ac:dyDescent="0.25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 x14ac:dyDescent="0.25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 x14ac:dyDescent="0.25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 x14ac:dyDescent="0.25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 x14ac:dyDescent="0.25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 x14ac:dyDescent="0.25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 x14ac:dyDescent="0.25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 x14ac:dyDescent="0.25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 x14ac:dyDescent="0.25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 x14ac:dyDescent="0.25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 x14ac:dyDescent="0.25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 x14ac:dyDescent="0.25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 x14ac:dyDescent="0.25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 x14ac:dyDescent="0.25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 x14ac:dyDescent="0.25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 x14ac:dyDescent="0.25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 x14ac:dyDescent="0.25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 x14ac:dyDescent="0.25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 x14ac:dyDescent="0.25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 x14ac:dyDescent="0.25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 x14ac:dyDescent="0.25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 x14ac:dyDescent="0.25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 x14ac:dyDescent="0.25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 x14ac:dyDescent="0.25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 x14ac:dyDescent="0.25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 x14ac:dyDescent="0.25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 x14ac:dyDescent="0.25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 x14ac:dyDescent="0.25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 x14ac:dyDescent="0.25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 x14ac:dyDescent="0.25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 x14ac:dyDescent="0.25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 x14ac:dyDescent="0.25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 x14ac:dyDescent="0.25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 x14ac:dyDescent="0.25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 x14ac:dyDescent="0.25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 x14ac:dyDescent="0.25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 x14ac:dyDescent="0.25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 x14ac:dyDescent="0.25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 x14ac:dyDescent="0.25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 x14ac:dyDescent="0.25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 x14ac:dyDescent="0.25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 x14ac:dyDescent="0.25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 x14ac:dyDescent="0.25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 x14ac:dyDescent="0.25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 x14ac:dyDescent="0.25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 x14ac:dyDescent="0.25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 x14ac:dyDescent="0.25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 x14ac:dyDescent="0.25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 x14ac:dyDescent="0.25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 x14ac:dyDescent="0.25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 x14ac:dyDescent="0.25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 x14ac:dyDescent="0.25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 x14ac:dyDescent="0.25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 x14ac:dyDescent="0.25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 x14ac:dyDescent="0.25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 x14ac:dyDescent="0.25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 x14ac:dyDescent="0.25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 x14ac:dyDescent="0.25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 x14ac:dyDescent="0.25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 x14ac:dyDescent="0.25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 x14ac:dyDescent="0.25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 x14ac:dyDescent="0.25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 x14ac:dyDescent="0.25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 x14ac:dyDescent="0.25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 x14ac:dyDescent="0.25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 x14ac:dyDescent="0.25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 x14ac:dyDescent="0.25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 x14ac:dyDescent="0.25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 x14ac:dyDescent="0.25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 x14ac:dyDescent="0.25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 x14ac:dyDescent="0.25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 x14ac:dyDescent="0.25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 x14ac:dyDescent="0.25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 x14ac:dyDescent="0.25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 x14ac:dyDescent="0.25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 x14ac:dyDescent="0.25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 x14ac:dyDescent="0.25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 x14ac:dyDescent="0.25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 x14ac:dyDescent="0.25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 x14ac:dyDescent="0.25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 x14ac:dyDescent="0.25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 x14ac:dyDescent="0.25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 x14ac:dyDescent="0.25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 x14ac:dyDescent="0.25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 x14ac:dyDescent="0.25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 x14ac:dyDescent="0.25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 x14ac:dyDescent="0.25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 x14ac:dyDescent="0.25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 x14ac:dyDescent="0.25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 x14ac:dyDescent="0.25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 x14ac:dyDescent="0.25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 x14ac:dyDescent="0.25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 x14ac:dyDescent="0.25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 x14ac:dyDescent="0.25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 x14ac:dyDescent="0.25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 x14ac:dyDescent="0.25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 x14ac:dyDescent="0.25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 x14ac:dyDescent="0.25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 x14ac:dyDescent="0.25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 x14ac:dyDescent="0.25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 x14ac:dyDescent="0.25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 x14ac:dyDescent="0.25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 x14ac:dyDescent="0.25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 x14ac:dyDescent="0.25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 x14ac:dyDescent="0.25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 x14ac:dyDescent="0.25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 x14ac:dyDescent="0.25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 x14ac:dyDescent="0.25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 x14ac:dyDescent="0.25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 x14ac:dyDescent="0.25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 x14ac:dyDescent="0.25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 x14ac:dyDescent="0.25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 x14ac:dyDescent="0.25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 x14ac:dyDescent="0.25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 x14ac:dyDescent="0.25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 x14ac:dyDescent="0.25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 x14ac:dyDescent="0.25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 x14ac:dyDescent="0.25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 x14ac:dyDescent="0.25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 x14ac:dyDescent="0.25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 x14ac:dyDescent="0.25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 x14ac:dyDescent="0.25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 x14ac:dyDescent="0.25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 x14ac:dyDescent="0.25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 x14ac:dyDescent="0.25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 x14ac:dyDescent="0.25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 x14ac:dyDescent="0.25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 x14ac:dyDescent="0.25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 x14ac:dyDescent="0.25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 x14ac:dyDescent="0.25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 x14ac:dyDescent="0.25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 x14ac:dyDescent="0.25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 x14ac:dyDescent="0.25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 x14ac:dyDescent="0.25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 x14ac:dyDescent="0.25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 x14ac:dyDescent="0.25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 x14ac:dyDescent="0.25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 x14ac:dyDescent="0.25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 x14ac:dyDescent="0.25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 x14ac:dyDescent="0.25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 x14ac:dyDescent="0.25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 x14ac:dyDescent="0.25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 x14ac:dyDescent="0.25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 x14ac:dyDescent="0.25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 x14ac:dyDescent="0.25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 x14ac:dyDescent="0.25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 x14ac:dyDescent="0.25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 x14ac:dyDescent="0.25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 x14ac:dyDescent="0.25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 x14ac:dyDescent="0.25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 x14ac:dyDescent="0.25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 x14ac:dyDescent="0.25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 x14ac:dyDescent="0.25">
      <c r="A454" s="91"/>
      <c r="B454" s="91"/>
      <c r="C454" s="91"/>
      <c r="D454" s="91"/>
      <c r="F454" s="91"/>
      <c r="G454" s="91"/>
      <c r="H454" s="91"/>
      <c r="I454" s="91"/>
      <c r="J454" s="91"/>
    </row>
    <row r="455" spans="1:10" ht="11.25" customHeight="1" x14ac:dyDescent="0.25">
      <c r="A455" s="91"/>
      <c r="B455" s="91"/>
      <c r="C455" s="91"/>
      <c r="D455" s="91"/>
      <c r="F455" s="91"/>
      <c r="G455" s="91"/>
      <c r="H455" s="91"/>
      <c r="I455" s="91"/>
      <c r="J455" s="91"/>
    </row>
    <row r="456" spans="1:10" ht="11.25" customHeight="1" x14ac:dyDescent="0.25">
      <c r="A456" s="91"/>
      <c r="B456" s="91"/>
      <c r="C456" s="91"/>
      <c r="D456" s="91"/>
      <c r="F456" s="91"/>
      <c r="G456" s="91"/>
      <c r="H456" s="91"/>
      <c r="I456" s="91"/>
      <c r="J456" s="91"/>
    </row>
    <row r="457" spans="1:10" ht="11.25" customHeight="1" x14ac:dyDescent="0.25">
      <c r="A457" s="91"/>
      <c r="B457" s="91"/>
      <c r="C457" s="91"/>
      <c r="D457" s="91"/>
      <c r="F457" s="91"/>
      <c r="G457" s="91"/>
      <c r="H457" s="91"/>
      <c r="I457" s="91"/>
      <c r="J457" s="91"/>
    </row>
    <row r="458" spans="1:10" ht="11.25" customHeight="1" x14ac:dyDescent="0.25">
      <c r="A458" s="90" t="e">
        <f>"HTP.P('&lt;"&amp;#REF!&amp;"&gt;' || "&amp;IF(MID(#REF!,1,4)="STUB","NULL","REC."&amp;#REF!)&amp;" || '&lt;/"&amp;#REF!&amp;"&gt;');"</f>
        <v>#REF!</v>
      </c>
      <c r="B458" s="91"/>
      <c r="C458" s="90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 x14ac:dyDescent="0.25">
      <c r="A459" s="90" t="e">
        <f>"HTP.P('&lt;"&amp;#REF!&amp;"&gt;' || "&amp;IF(MID(#REF!,1,4)="STUB","NULL","REC."&amp;#REF!)&amp;" || '&lt;/"&amp;#REF!&amp;"&gt;');"</f>
        <v>#REF!</v>
      </c>
      <c r="B459" s="91"/>
      <c r="C459" s="90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 x14ac:dyDescent="0.25">
      <c r="A460" s="90" t="e">
        <f>"HTP.P('&lt;"&amp;#REF!&amp;"&gt;' || "&amp;IF(MID(#REF!,1,4)="STUB","NULL","REC."&amp;#REF!)&amp;" || '&lt;/"&amp;#REF!&amp;"&gt;');"</f>
        <v>#REF!</v>
      </c>
      <c r="B460" s="91"/>
      <c r="C460" s="90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 x14ac:dyDescent="0.25">
      <c r="A461" s="90" t="e">
        <f>"HTP.P('&lt;"&amp;#REF!&amp;"&gt;' || "&amp;IF(MID(#REF!,1,4)="STUB","NULL","REC."&amp;#REF!)&amp;" || '&lt;/"&amp;#REF!&amp;"&gt;');"</f>
        <v>#REF!</v>
      </c>
      <c r="B461" s="91"/>
      <c r="C461" s="90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 x14ac:dyDescent="0.25">
      <c r="A462" s="90" t="e">
        <f>"HTP.P('&lt;"&amp;#REF!&amp;"&gt;' || "&amp;IF(MID(#REF!,1,4)="STUB","NULL","REC."&amp;#REF!)&amp;" || '&lt;/"&amp;#REF!&amp;"&gt;');"</f>
        <v>#REF!</v>
      </c>
      <c r="B462" s="91"/>
      <c r="C462" s="90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 x14ac:dyDescent="0.25">
      <c r="A463" s="90" t="e">
        <f>"HTP.P('&lt;"&amp;#REF!&amp;"&gt;' || "&amp;IF(MID(#REF!,1,4)="STUB","NULL","REC."&amp;#REF!)&amp;" || '&lt;/"&amp;#REF!&amp;"&gt;');"</f>
        <v>#REF!</v>
      </c>
      <c r="B463" s="91"/>
      <c r="C463" s="90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 x14ac:dyDescent="0.25">
      <c r="A464" s="90" t="e">
        <f>"HTP.P('&lt;"&amp;#REF!&amp;"&gt;' || "&amp;IF(MID(#REF!,1,4)="STUB","NULL","REC."&amp;#REF!)&amp;" || '&lt;/"&amp;#REF!&amp;"&gt;');"</f>
        <v>#REF!</v>
      </c>
      <c r="B464" s="91"/>
      <c r="C464" s="90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 x14ac:dyDescent="0.25">
      <c r="A465" s="90" t="e">
        <f>"HTP.P('&lt;"&amp;#REF!&amp;"&gt;' || "&amp;IF(MID(#REF!,1,4)="STUB","NULL","REC."&amp;#REF!)&amp;" || '&lt;/"&amp;#REF!&amp;"&gt;');"</f>
        <v>#REF!</v>
      </c>
      <c r="B465" s="91"/>
      <c r="C465" s="90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 x14ac:dyDescent="0.25">
      <c r="A466" s="90" t="e">
        <f>"HTP.P('&lt;"&amp;#REF!&amp;"&gt;' || "&amp;IF(MID(#REF!,1,4)="STUB","NULL","REC."&amp;#REF!)&amp;" || '&lt;/"&amp;#REF!&amp;"&gt;');"</f>
        <v>#REF!</v>
      </c>
      <c r="B466" s="91"/>
      <c r="C466" s="90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 x14ac:dyDescent="0.25">
      <c r="A467" s="90" t="e">
        <f>"HTP.P('&lt;"&amp;#REF!&amp;"&gt;' || "&amp;IF(MID(#REF!,1,4)="STUB","NULL","REC."&amp;#REF!)&amp;" || '&lt;/"&amp;#REF!&amp;"&gt;');"</f>
        <v>#REF!</v>
      </c>
      <c r="B467" s="91"/>
      <c r="C467" s="90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 x14ac:dyDescent="0.25">
      <c r="A468" s="90" t="e">
        <f>"HTP.P('&lt;"&amp;#REF!&amp;"&gt;' || "&amp;IF(MID(#REF!,1,4)="STUB","NULL","REC."&amp;#REF!)&amp;" || '&lt;/"&amp;#REF!&amp;"&gt;');"</f>
        <v>#REF!</v>
      </c>
      <c r="B468" s="91"/>
      <c r="C468" s="90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 x14ac:dyDescent="0.25">
      <c r="A469" s="90" t="e">
        <f>"HTP.P('&lt;"&amp;#REF!&amp;"&gt;' || "&amp;IF(MID(#REF!,1,4)="STUB","NULL","REC."&amp;#REF!)&amp;" || '&lt;/"&amp;#REF!&amp;"&gt;');"</f>
        <v>#REF!</v>
      </c>
      <c r="B469" s="91"/>
      <c r="C469" s="90" t="e">
        <f>"DECODE(C_T."&amp;#REF!&amp;", 0, NULL, C_T."&amp;#REF!&amp;") AS "&amp;#REF!&amp;","</f>
        <v>#REF!</v>
      </c>
      <c r="D469" s="91"/>
      <c r="F469" s="91"/>
      <c r="G469" s="91"/>
      <c r="H469" s="91"/>
      <c r="I469" s="91"/>
      <c r="J469" s="91"/>
    </row>
    <row r="470" spans="1:10" ht="11.25" customHeight="1" x14ac:dyDescent="0.25">
      <c r="A470" s="90" t="e">
        <f>"HTP.P('&lt;"&amp;#REF!&amp;"&gt;' || "&amp;IF(MID(#REF!,1,4)="STUB","NULL","REC."&amp;#REF!)&amp;" || '&lt;/"&amp;#REF!&amp;"&gt;');"</f>
        <v>#REF!</v>
      </c>
      <c r="B470" s="91"/>
      <c r="C470" s="90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 x14ac:dyDescent="0.25">
      <c r="A471" s="90" t="e">
        <f>"HTP.P('&lt;"&amp;#REF!&amp;"&gt;' || "&amp;IF(MID(#REF!,1,4)="STUB","NULL","REC."&amp;#REF!)&amp;" || '&lt;/"&amp;#REF!&amp;"&gt;');"</f>
        <v>#REF!</v>
      </c>
      <c r="B471" s="91"/>
      <c r="C471" s="90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 x14ac:dyDescent="0.25">
      <c r="A472" s="90" t="e">
        <f>"HTP.P('&lt;"&amp;#REF!&amp;"&gt;' || "&amp;IF(MID(#REF!,1,4)="STUB","NULL","REC."&amp;#REF!)&amp;" || '&lt;/"&amp;#REF!&amp;"&gt;');"</f>
        <v>#REF!</v>
      </c>
      <c r="B472" s="91"/>
      <c r="C472" s="90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 x14ac:dyDescent="0.25">
      <c r="A473" s="90" t="str">
        <f>"HTP.P('&lt;"&amp;G399&amp;"&gt;' || "&amp;IF(MID(G399,1,4)="STUB","NULL","REC."&amp;G399)&amp;" || '&lt;/"&amp;G399&amp;"&gt;');"</f>
        <v>HTP.P('&lt;&gt;' || REC. || '&lt;/&gt;');</v>
      </c>
      <c r="B473" s="91"/>
      <c r="C473" s="90" t="str">
        <f>"DECODE(C_T."&amp;G399&amp;", 0, NULL, C_T."&amp;G399&amp;") AS "&amp;G399&amp;","</f>
        <v>DECODE(C_T., 0, NULL, C_T.) AS ,</v>
      </c>
      <c r="D473" s="91"/>
      <c r="F473" s="91"/>
      <c r="G473" s="91"/>
      <c r="H473" s="91"/>
      <c r="I473" s="91"/>
      <c r="J473" s="91"/>
    </row>
    <row r="474" spans="1:10" ht="11.25" customHeight="1" x14ac:dyDescent="0.25">
      <c r="A474" s="90" t="e">
        <f>"HTP.P('&lt;"&amp;#REF!&amp;"&gt;' || "&amp;IF(MID(#REF!,1,4)="STUB","NULL","REC."&amp;#REF!)&amp;" || '&lt;/"&amp;#REF!&amp;"&gt;');"</f>
        <v>#REF!</v>
      </c>
      <c r="B474" s="91"/>
      <c r="C474" s="90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 x14ac:dyDescent="0.25">
      <c r="A475" s="90" t="e">
        <f>"HTP.P('&lt;"&amp;#REF!&amp;"&gt;' || "&amp;IF(MID(#REF!,1,4)="STUB","NULL","REC."&amp;#REF!)&amp;" || '&lt;/"&amp;#REF!&amp;"&gt;');"</f>
        <v>#REF!</v>
      </c>
      <c r="B475" s="91"/>
      <c r="C475" s="90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 x14ac:dyDescent="0.25">
      <c r="A476" s="90" t="e">
        <f>"HTP.P('&lt;"&amp;#REF!&amp;"&gt;' || "&amp;IF(MID(#REF!,1,4)="STUB","NULL","REC."&amp;#REF!)&amp;" || '&lt;/"&amp;#REF!&amp;"&gt;');"</f>
        <v>#REF!</v>
      </c>
      <c r="B476" s="91"/>
      <c r="C476" s="90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 x14ac:dyDescent="0.25">
      <c r="A477" s="90" t="e">
        <f>"HTP.P('&lt;"&amp;#REF!&amp;"&gt;' || "&amp;IF(MID(#REF!,1,4)="STUB","NULL","REC."&amp;#REF!)&amp;" || '&lt;/"&amp;#REF!&amp;"&gt;');"</f>
        <v>#REF!</v>
      </c>
      <c r="B477" s="91"/>
      <c r="C477" s="90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 x14ac:dyDescent="0.25">
      <c r="A478" s="90" t="e">
        <f>"HTP.P('&lt;"&amp;#REF!&amp;"&gt;' || "&amp;IF(MID(#REF!,1,4)="STUB","NULL","REC."&amp;#REF!)&amp;" || '&lt;/"&amp;#REF!&amp;"&gt;');"</f>
        <v>#REF!</v>
      </c>
      <c r="B478" s="91"/>
      <c r="C478" s="90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 x14ac:dyDescent="0.25">
      <c r="A479" s="90" t="e">
        <f>"HTP.P('&lt;"&amp;#REF!&amp;"&gt;' || "&amp;IF(MID(#REF!,1,4)="STUB","NULL","REC."&amp;#REF!)&amp;" || '&lt;/"&amp;#REF!&amp;"&gt;');"</f>
        <v>#REF!</v>
      </c>
      <c r="B479" s="91"/>
      <c r="C479" s="90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 x14ac:dyDescent="0.25">
      <c r="A480" s="90" t="e">
        <f>"HTP.P('&lt;"&amp;#REF!&amp;"&gt;' || "&amp;IF(MID(#REF!,1,4)="STUB","NULL","REC."&amp;#REF!)&amp;" || '&lt;/"&amp;#REF!&amp;"&gt;');"</f>
        <v>#REF!</v>
      </c>
      <c r="B480" s="91"/>
      <c r="C480" s="90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 x14ac:dyDescent="0.25">
      <c r="A481" s="90" t="e">
        <f>"HTP.P('&lt;"&amp;#REF!&amp;"&gt;' || "&amp;IF(MID(#REF!,1,4)="STUB","NULL","REC."&amp;#REF!)&amp;" || '&lt;/"&amp;#REF!&amp;"&gt;');"</f>
        <v>#REF!</v>
      </c>
      <c r="B481" s="91"/>
      <c r="C481" s="90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 x14ac:dyDescent="0.25">
      <c r="A482" s="90" t="e">
        <f>"HTP.P('&lt;"&amp;#REF!&amp;"&gt;' || "&amp;IF(MID(#REF!,1,4)="STUB","NULL","REC."&amp;#REF!)&amp;" || '&lt;/"&amp;#REF!&amp;"&gt;');"</f>
        <v>#REF!</v>
      </c>
      <c r="B482" s="91"/>
      <c r="C482" s="90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 x14ac:dyDescent="0.25">
      <c r="A483" s="90" t="e">
        <f>"HTP.P('&lt;"&amp;#REF!&amp;"&gt;' || "&amp;IF(MID(#REF!,1,4)="STUB","NULL","REC."&amp;#REF!)&amp;" || '&lt;/"&amp;#REF!&amp;"&gt;');"</f>
        <v>#REF!</v>
      </c>
      <c r="B483" s="91"/>
      <c r="C483" s="90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 x14ac:dyDescent="0.25">
      <c r="A484" s="90" t="e">
        <f>"HTP.P('&lt;"&amp;#REF!&amp;"&gt;' || "&amp;IF(MID(#REF!,1,4)="STUB","NULL","REC."&amp;#REF!)&amp;" || '&lt;/"&amp;#REF!&amp;"&gt;');"</f>
        <v>#REF!</v>
      </c>
      <c r="B484" s="91"/>
      <c r="C484" s="90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 x14ac:dyDescent="0.25">
      <c r="A485" s="90" t="e">
        <f>"HTP.P('&lt;"&amp;#REF!&amp;"&gt;' || "&amp;IF(MID(#REF!,1,4)="STUB","NULL","REC."&amp;#REF!)&amp;" || '&lt;/"&amp;#REF!&amp;"&gt;');"</f>
        <v>#REF!</v>
      </c>
      <c r="B485" s="91"/>
      <c r="C485" s="90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 x14ac:dyDescent="0.25">
      <c r="A486" s="90" t="e">
        <f>"HTP.P('&lt;"&amp;#REF!&amp;"&gt;' || "&amp;IF(MID(#REF!,1,4)="STUB","NULL","REC."&amp;#REF!)&amp;" || '&lt;/"&amp;#REF!&amp;"&gt;');"</f>
        <v>#REF!</v>
      </c>
      <c r="B486" s="91"/>
      <c r="C486" s="90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 x14ac:dyDescent="0.25">
      <c r="A487" s="90" t="e">
        <f>"HTP.P('&lt;"&amp;#REF!&amp;"&gt;' || "&amp;IF(MID(#REF!,1,4)="STUB","NULL","REC."&amp;#REF!)&amp;" || '&lt;/"&amp;#REF!&amp;"&gt;');"</f>
        <v>#REF!</v>
      </c>
      <c r="B487" s="91"/>
      <c r="C487" s="90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 x14ac:dyDescent="0.25">
      <c r="A488" s="90" t="e">
        <f>"HTP.P('&lt;"&amp;#REF!&amp;"&gt;' || "&amp;IF(MID(#REF!,1,4)="STUB","NULL","REC."&amp;#REF!)&amp;" || '&lt;/"&amp;#REF!&amp;"&gt;');"</f>
        <v>#REF!</v>
      </c>
      <c r="B488" s="91"/>
      <c r="C488" s="90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 x14ac:dyDescent="0.25">
      <c r="A489" s="90" t="e">
        <f>"HTP.P('&lt;"&amp;#REF!&amp;"&gt;' || "&amp;IF(MID(#REF!,1,4)="STUB","NULL","REC."&amp;#REF!)&amp;" || '&lt;/"&amp;#REF!&amp;"&gt;');"</f>
        <v>#REF!</v>
      </c>
      <c r="B489" s="91"/>
      <c r="C489" s="90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 x14ac:dyDescent="0.25">
      <c r="A490" s="90" t="e">
        <f>"HTP.P('&lt;"&amp;#REF!&amp;"&gt;' || "&amp;IF(MID(#REF!,1,4)="STUB","NULL","REC."&amp;#REF!)&amp;" || '&lt;/"&amp;#REF!&amp;"&gt;');"</f>
        <v>#REF!</v>
      </c>
      <c r="B490" s="91"/>
      <c r="C490" s="90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 x14ac:dyDescent="0.25">
      <c r="A491" s="90" t="e">
        <f>"HTP.P('&lt;"&amp;#REF!&amp;"&gt;' || "&amp;IF(MID(#REF!,1,4)="STUB","NULL","REC."&amp;#REF!)&amp;" || '&lt;/"&amp;#REF!&amp;"&gt;');"</f>
        <v>#REF!</v>
      </c>
      <c r="B491" s="91"/>
      <c r="C491" s="90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 x14ac:dyDescent="0.25">
      <c r="A492" s="90" t="e">
        <f>"HTP.P('&lt;"&amp;#REF!&amp;"&gt;' || "&amp;IF(MID(#REF!,1,4)="STUB","NULL","REC."&amp;#REF!)&amp;" || '&lt;/"&amp;#REF!&amp;"&gt;');"</f>
        <v>#REF!</v>
      </c>
      <c r="B492" s="91"/>
      <c r="C492" s="90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 x14ac:dyDescent="0.25">
      <c r="A493" s="90" t="e">
        <f>"HTP.P('&lt;"&amp;#REF!&amp;"&gt;' || "&amp;IF(MID(#REF!,1,4)="STUB","NULL","REC."&amp;#REF!)&amp;" || '&lt;/"&amp;#REF!&amp;"&gt;');"</f>
        <v>#REF!</v>
      </c>
      <c r="B493" s="91"/>
      <c r="C493" s="90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 x14ac:dyDescent="0.25">
      <c r="A494" s="90" t="e">
        <f>"HTP.P('&lt;"&amp;#REF!&amp;"&gt;' || "&amp;IF(MID(#REF!,1,4)="STUB","NULL","REC."&amp;#REF!)&amp;" || '&lt;/"&amp;#REF!&amp;"&gt;');"</f>
        <v>#REF!</v>
      </c>
      <c r="B494" s="91"/>
      <c r="C494" s="90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 x14ac:dyDescent="0.25">
      <c r="A495" s="90" t="e">
        <f>"HTP.P('&lt;"&amp;#REF!&amp;"&gt;' || "&amp;IF(MID(#REF!,1,4)="STUB","NULL","REC."&amp;#REF!)&amp;" || '&lt;/"&amp;#REF!&amp;"&gt;');"</f>
        <v>#REF!</v>
      </c>
      <c r="B495" s="91"/>
      <c r="C495" s="90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 x14ac:dyDescent="0.25">
      <c r="A496" s="90" t="e">
        <f>"HTP.P('&lt;"&amp;#REF!&amp;"&gt;' || "&amp;IF(MID(#REF!,1,4)="STUB","NULL","REC."&amp;#REF!)&amp;" || '&lt;/"&amp;#REF!&amp;"&gt;');"</f>
        <v>#REF!</v>
      </c>
      <c r="B496" s="91"/>
      <c r="C496" s="90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 x14ac:dyDescent="0.25">
      <c r="A497" s="90" t="e">
        <f>"HTP.P('&lt;"&amp;#REF!&amp;"&gt;' || "&amp;IF(MID(#REF!,1,4)="STUB","NULL","REC."&amp;#REF!)&amp;" || '&lt;/"&amp;#REF!&amp;"&gt;');"</f>
        <v>#REF!</v>
      </c>
      <c r="B497" s="91"/>
      <c r="C497" s="90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 x14ac:dyDescent="0.25">
      <c r="A498" s="90" t="e">
        <f>"HTP.P('&lt;"&amp;#REF!&amp;"&gt;' || "&amp;IF(MID(#REF!,1,4)="STUB","NULL","REC."&amp;#REF!)&amp;" || '&lt;/"&amp;#REF!&amp;"&gt;');"</f>
        <v>#REF!</v>
      </c>
      <c r="B498" s="91"/>
      <c r="C498" s="90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 x14ac:dyDescent="0.25">
      <c r="A499" s="90" t="e">
        <f>"HTP.P('&lt;"&amp;#REF!&amp;"&gt;' || "&amp;IF(MID(#REF!,1,4)="STUB","NULL","REC."&amp;#REF!)&amp;" || '&lt;/"&amp;#REF!&amp;"&gt;');"</f>
        <v>#REF!</v>
      </c>
      <c r="B499" s="91"/>
      <c r="C499" s="90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 x14ac:dyDescent="0.25">
      <c r="A500" s="90" t="e">
        <f>"HTP.P('&lt;"&amp;#REF!&amp;"&gt;' || "&amp;IF(MID(#REF!,1,4)="STUB","NULL","REC."&amp;#REF!)&amp;" || '&lt;/"&amp;#REF!&amp;"&gt;');"</f>
        <v>#REF!</v>
      </c>
      <c r="B500" s="91"/>
      <c r="C500" s="90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 x14ac:dyDescent="0.25">
      <c r="A501" s="90" t="e">
        <f>"HTP.P('&lt;"&amp;#REF!&amp;"&gt;' || "&amp;IF(MID(#REF!,1,4)="STUB","NULL","REC."&amp;#REF!)&amp;" || '&lt;/"&amp;#REF!&amp;"&gt;');"</f>
        <v>#REF!</v>
      </c>
      <c r="B501" s="91"/>
      <c r="C501" s="90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 x14ac:dyDescent="0.25">
      <c r="A502" s="90" t="e">
        <f>"HTP.P('&lt;"&amp;#REF!&amp;"&gt;' || "&amp;IF(MID(#REF!,1,4)="STUB","NULL","REC."&amp;#REF!)&amp;" || '&lt;/"&amp;#REF!&amp;"&gt;');"</f>
        <v>#REF!</v>
      </c>
      <c r="B502" s="91"/>
      <c r="C502" s="90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 x14ac:dyDescent="0.25">
      <c r="A503" s="90" t="e">
        <f>"HTP.P('&lt;"&amp;#REF!&amp;"&gt;' || "&amp;IF(MID(#REF!,1,4)="STUB","NULL","REC."&amp;#REF!)&amp;" || '&lt;/"&amp;#REF!&amp;"&gt;');"</f>
        <v>#REF!</v>
      </c>
      <c r="B503" s="91"/>
      <c r="C503" s="90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 x14ac:dyDescent="0.25">
      <c r="A504" s="90" t="e">
        <f>"HTP.P('&lt;"&amp;#REF!&amp;"&gt;' || "&amp;IF(MID(#REF!,1,4)="STUB","NULL","REC."&amp;#REF!)&amp;" || '&lt;/"&amp;#REF!&amp;"&gt;');"</f>
        <v>#REF!</v>
      </c>
      <c r="B504" s="91"/>
      <c r="C504" s="90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 x14ac:dyDescent="0.25">
      <c r="A505" s="90" t="e">
        <f>"HTP.P('&lt;"&amp;#REF!&amp;"&gt;' || "&amp;IF(MID(#REF!,1,4)="STUB","NULL","REC."&amp;#REF!)&amp;" || '&lt;/"&amp;#REF!&amp;"&gt;');"</f>
        <v>#REF!</v>
      </c>
      <c r="B505" s="91"/>
      <c r="C505" s="90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 x14ac:dyDescent="0.25">
      <c r="A506" s="90" t="e">
        <f>"HTP.P('&lt;"&amp;#REF!&amp;"&gt;' || "&amp;IF(MID(#REF!,1,4)="STUB","NULL","REC."&amp;#REF!)&amp;" || '&lt;/"&amp;#REF!&amp;"&gt;');"</f>
        <v>#REF!</v>
      </c>
      <c r="B506" s="91"/>
      <c r="C506" s="90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 x14ac:dyDescent="0.25">
      <c r="A507" s="90" t="e">
        <f>"HTP.P('&lt;"&amp;#REF!&amp;"&gt;' || "&amp;IF(MID(#REF!,1,4)="STUB","NULL","REC."&amp;#REF!)&amp;" || '&lt;/"&amp;#REF!&amp;"&gt;');"</f>
        <v>#REF!</v>
      </c>
      <c r="B507" s="91"/>
      <c r="C507" s="90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 x14ac:dyDescent="0.25">
      <c r="A508" s="90" t="e">
        <f>"HTP.P('&lt;"&amp;#REF!&amp;"&gt;' || "&amp;IF(MID(#REF!,1,4)="STUB","NULL","REC."&amp;#REF!)&amp;" || '&lt;/"&amp;#REF!&amp;"&gt;');"</f>
        <v>#REF!</v>
      </c>
      <c r="B508" s="91"/>
      <c r="C508" s="90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 x14ac:dyDescent="0.25">
      <c r="A509" s="90" t="e">
        <f>"HTP.P('&lt;"&amp;#REF!&amp;"&gt;' || "&amp;IF(MID(#REF!,1,4)="STUB","NULL","REC."&amp;#REF!)&amp;" || '&lt;/"&amp;#REF!&amp;"&gt;');"</f>
        <v>#REF!</v>
      </c>
      <c r="B509" s="91"/>
      <c r="C509" s="90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 x14ac:dyDescent="0.25">
      <c r="A510" s="90" t="e">
        <f>"HTP.P('&lt;"&amp;#REF!&amp;"&gt;' || "&amp;IF(MID(#REF!,1,4)="STUB","NULL","REC."&amp;#REF!)&amp;" || '&lt;/"&amp;#REF!&amp;"&gt;');"</f>
        <v>#REF!</v>
      </c>
      <c r="B510" s="91"/>
      <c r="C510" s="90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 x14ac:dyDescent="0.25">
      <c r="A511" s="90" t="e">
        <f>"HTP.P('&lt;"&amp;#REF!&amp;"&gt;' || "&amp;IF(MID(#REF!,1,4)="STUB","NULL","REC."&amp;#REF!)&amp;" || '&lt;/"&amp;#REF!&amp;"&gt;');"</f>
        <v>#REF!</v>
      </c>
      <c r="B511" s="91"/>
      <c r="C511" s="90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 x14ac:dyDescent="0.25">
      <c r="A512" s="90" t="e">
        <f>"HTP.P('&lt;"&amp;#REF!&amp;"&gt;' || "&amp;IF(MID(#REF!,1,4)="STUB","NULL","REC."&amp;#REF!)&amp;" || '&lt;/"&amp;#REF!&amp;"&gt;');"</f>
        <v>#REF!</v>
      </c>
      <c r="B512" s="91"/>
      <c r="C512" s="90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 x14ac:dyDescent="0.25">
      <c r="A513" s="90" t="e">
        <f>"HTP.P('&lt;"&amp;#REF!&amp;"&gt;' || "&amp;IF(MID(#REF!,1,4)="STUB","NULL","REC."&amp;#REF!)&amp;" || '&lt;/"&amp;#REF!&amp;"&gt;');"</f>
        <v>#REF!</v>
      </c>
      <c r="B513" s="91"/>
      <c r="C513" s="90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 x14ac:dyDescent="0.25">
      <c r="A514" s="90" t="e">
        <f>"HTP.P('&lt;"&amp;#REF!&amp;"&gt;' || "&amp;IF(MID(#REF!,1,4)="STUB","NULL","REC."&amp;#REF!)&amp;" || '&lt;/"&amp;#REF!&amp;"&gt;');"</f>
        <v>#REF!</v>
      </c>
      <c r="B514" s="91"/>
      <c r="C514" s="90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 x14ac:dyDescent="0.25">
      <c r="A515" s="90" t="e">
        <f>"HTP.P('&lt;"&amp;#REF!&amp;"&gt;' || "&amp;IF(MID(#REF!,1,4)="STUB","NULL","REC."&amp;#REF!)&amp;" || '&lt;/"&amp;#REF!&amp;"&gt;');"</f>
        <v>#REF!</v>
      </c>
      <c r="B515" s="91"/>
      <c r="C515" s="90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 x14ac:dyDescent="0.25">
      <c r="A516" s="90" t="e">
        <f>"HTP.P('&lt;"&amp;#REF!&amp;"&gt;' || "&amp;IF(MID(#REF!,1,4)="STUB","NULL","REC."&amp;#REF!)&amp;" || '&lt;/"&amp;#REF!&amp;"&gt;');"</f>
        <v>#REF!</v>
      </c>
      <c r="B516" s="91"/>
      <c r="C516" s="90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 x14ac:dyDescent="0.25">
      <c r="A517" s="90" t="e">
        <f>"HTP.P('&lt;"&amp;#REF!&amp;"&gt;' || "&amp;IF(MID(#REF!,1,4)="STUB","NULL","REC."&amp;#REF!)&amp;" || '&lt;/"&amp;#REF!&amp;"&gt;');"</f>
        <v>#REF!</v>
      </c>
      <c r="B517" s="91"/>
      <c r="C517" s="90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 x14ac:dyDescent="0.25">
      <c r="A518" s="90" t="e">
        <f>"HTP.P('&lt;"&amp;#REF!&amp;"&gt;' || "&amp;IF(MID(#REF!,1,4)="STUB","NULL","REC."&amp;#REF!)&amp;" || '&lt;/"&amp;#REF!&amp;"&gt;');"</f>
        <v>#REF!</v>
      </c>
      <c r="B518" s="91"/>
      <c r="C518" s="90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 x14ac:dyDescent="0.25">
      <c r="A519" s="90" t="e">
        <f>"HTP.P('&lt;"&amp;#REF!&amp;"&gt;' || "&amp;IF(MID(#REF!,1,4)="STUB","NULL","REC."&amp;#REF!)&amp;" || '&lt;/"&amp;#REF!&amp;"&gt;');"</f>
        <v>#REF!</v>
      </c>
      <c r="B519" s="91"/>
      <c r="C519" s="90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 x14ac:dyDescent="0.25">
      <c r="A520" s="90" t="e">
        <f>"HTP.P('&lt;"&amp;#REF!&amp;"&gt;' || "&amp;IF(MID(#REF!,1,4)="STUB","NULL","REC."&amp;#REF!)&amp;" || '&lt;/"&amp;#REF!&amp;"&gt;');"</f>
        <v>#REF!</v>
      </c>
      <c r="B520" s="91"/>
      <c r="C520" s="90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 x14ac:dyDescent="0.25">
      <c r="A521" s="90" t="e">
        <f>"HTP.P('&lt;"&amp;#REF!&amp;"&gt;' || "&amp;IF(MID(#REF!,1,4)="STUB","NULL","REC."&amp;#REF!)&amp;" || '&lt;/"&amp;#REF!&amp;"&gt;');"</f>
        <v>#REF!</v>
      </c>
      <c r="B521" s="91"/>
      <c r="C521" s="90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 x14ac:dyDescent="0.25">
      <c r="A522" s="90" t="e">
        <f>"HTP.P('&lt;"&amp;#REF!&amp;"&gt;' || "&amp;IF(MID(#REF!,1,4)="STUB","NULL","REC."&amp;#REF!)&amp;" || '&lt;/"&amp;#REF!&amp;"&gt;');"</f>
        <v>#REF!</v>
      </c>
      <c r="B522" s="91"/>
      <c r="C522" s="90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 x14ac:dyDescent="0.25">
      <c r="A523" s="90" t="e">
        <f>"HTP.P('&lt;"&amp;#REF!&amp;"&gt;' || "&amp;IF(MID(#REF!,1,4)="STUB","NULL","REC."&amp;#REF!)&amp;" || '&lt;/"&amp;#REF!&amp;"&gt;');"</f>
        <v>#REF!</v>
      </c>
      <c r="B523" s="91"/>
      <c r="C523" s="90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 x14ac:dyDescent="0.25">
      <c r="A524" s="90" t="e">
        <f>"HTP.P('&lt;"&amp;#REF!&amp;"&gt;' || "&amp;IF(MID(#REF!,1,4)="STUB","NULL","REC."&amp;#REF!)&amp;" || '&lt;/"&amp;#REF!&amp;"&gt;');"</f>
        <v>#REF!</v>
      </c>
      <c r="B524" s="91"/>
      <c r="C524" s="90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 x14ac:dyDescent="0.25">
      <c r="A525" s="90" t="e">
        <f>"HTP.P('&lt;"&amp;#REF!&amp;"&gt;' || "&amp;IF(MID(#REF!,1,4)="STUB","NULL","REC."&amp;#REF!)&amp;" || '&lt;/"&amp;#REF!&amp;"&gt;');"</f>
        <v>#REF!</v>
      </c>
      <c r="B525" s="91"/>
      <c r="C525" s="90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 x14ac:dyDescent="0.25">
      <c r="A526" s="90" t="e">
        <f>"HTP.P('&lt;"&amp;#REF!&amp;"&gt;' || "&amp;IF(MID(#REF!,1,4)="STUB","NULL","REC."&amp;#REF!)&amp;" || '&lt;/"&amp;#REF!&amp;"&gt;');"</f>
        <v>#REF!</v>
      </c>
      <c r="B526" s="91"/>
      <c r="C526" s="90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 x14ac:dyDescent="0.25">
      <c r="A527" s="90" t="e">
        <f>"HTP.P('&lt;"&amp;#REF!&amp;"&gt;' || "&amp;IF(MID(#REF!,1,4)="STUB","NULL","REC."&amp;#REF!)&amp;" || '&lt;/"&amp;#REF!&amp;"&gt;');"</f>
        <v>#REF!</v>
      </c>
      <c r="B527" s="91"/>
      <c r="C527" s="90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 x14ac:dyDescent="0.25">
      <c r="A528" s="90" t="e">
        <f>"HTP.P('&lt;"&amp;#REF!&amp;"&gt;' || "&amp;IF(MID(#REF!,1,4)="STUB","NULL","REC."&amp;#REF!)&amp;" || '&lt;/"&amp;#REF!&amp;"&gt;');"</f>
        <v>#REF!</v>
      </c>
      <c r="B528" s="91"/>
      <c r="C528" s="90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 x14ac:dyDescent="0.25">
      <c r="A529" s="90" t="e">
        <f>"HTP.P('&lt;"&amp;#REF!&amp;"&gt;' || "&amp;IF(MID(#REF!,1,4)="STUB","NULL","REC."&amp;#REF!)&amp;" || '&lt;/"&amp;#REF!&amp;"&gt;');"</f>
        <v>#REF!</v>
      </c>
      <c r="B529" s="91"/>
      <c r="C529" s="90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 x14ac:dyDescent="0.25">
      <c r="A530" s="90" t="e">
        <f>"HTP.P('&lt;"&amp;#REF!&amp;"&gt;' || "&amp;IF(MID(#REF!,1,4)="STUB","NULL","REC."&amp;#REF!)&amp;" || '&lt;/"&amp;#REF!&amp;"&gt;');"</f>
        <v>#REF!</v>
      </c>
      <c r="B530" s="91"/>
      <c r="C530" s="90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 x14ac:dyDescent="0.25">
      <c r="A531" s="90" t="e">
        <f>"HTP.P('&lt;"&amp;#REF!&amp;"&gt;' || "&amp;IF(MID(#REF!,1,4)="STUB","NULL","REC."&amp;#REF!)&amp;" || '&lt;/"&amp;#REF!&amp;"&gt;');"</f>
        <v>#REF!</v>
      </c>
      <c r="B531" s="91"/>
      <c r="C531" s="90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 x14ac:dyDescent="0.25">
      <c r="A532" s="90" t="e">
        <f>"HTP.P('&lt;"&amp;#REF!&amp;"&gt;' || "&amp;IF(MID(#REF!,1,4)="STUB","NULL","REC."&amp;#REF!)&amp;" || '&lt;/"&amp;#REF!&amp;"&gt;');"</f>
        <v>#REF!</v>
      </c>
      <c r="B532" s="91"/>
      <c r="C532" s="90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 x14ac:dyDescent="0.25">
      <c r="A533" s="90" t="e">
        <f>"HTP.P('&lt;"&amp;#REF!&amp;"&gt;' || "&amp;IF(MID(#REF!,1,4)="STUB","NULL","REC."&amp;#REF!)&amp;" || '&lt;/"&amp;#REF!&amp;"&gt;');"</f>
        <v>#REF!</v>
      </c>
      <c r="B533" s="91"/>
      <c r="C533" s="90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 x14ac:dyDescent="0.25">
      <c r="A534" s="90" t="e">
        <f>"HTP.P('&lt;"&amp;#REF!&amp;"&gt;' || "&amp;IF(MID(#REF!,1,4)="STUB","NULL","REC."&amp;#REF!)&amp;" || '&lt;/"&amp;#REF!&amp;"&gt;');"</f>
        <v>#REF!</v>
      </c>
      <c r="B534" s="91"/>
      <c r="C534" s="90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 x14ac:dyDescent="0.25">
      <c r="A535" s="90" t="e">
        <f>"HTP.P('&lt;"&amp;#REF!&amp;"&gt;' || "&amp;IF(MID(#REF!,1,4)="STUB","NULL","REC."&amp;#REF!)&amp;" || '&lt;/"&amp;#REF!&amp;"&gt;');"</f>
        <v>#REF!</v>
      </c>
      <c r="B535" s="91"/>
      <c r="C535" s="90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 x14ac:dyDescent="0.25">
      <c r="A536" s="90" t="e">
        <f>"HTP.P('&lt;"&amp;#REF!&amp;"&gt;' || "&amp;IF(MID(#REF!,1,4)="STUB","NULL","REC."&amp;#REF!)&amp;" || '&lt;/"&amp;#REF!&amp;"&gt;');"</f>
        <v>#REF!</v>
      </c>
      <c r="B536" s="91"/>
      <c r="C536" s="90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 x14ac:dyDescent="0.25">
      <c r="A537" s="90" t="e">
        <f>"HTP.P('&lt;"&amp;#REF!&amp;"&gt;' || "&amp;IF(MID(#REF!,1,4)="STUB","NULL","REC."&amp;#REF!)&amp;" || '&lt;/"&amp;#REF!&amp;"&gt;');"</f>
        <v>#REF!</v>
      </c>
      <c r="B537" s="91"/>
      <c r="C537" s="90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 x14ac:dyDescent="0.25">
      <c r="A538" s="90" t="e">
        <f>"HTP.P('&lt;"&amp;#REF!&amp;"&gt;' || "&amp;IF(MID(#REF!,1,4)="STUB","NULL","REC."&amp;#REF!)&amp;" || '&lt;/"&amp;#REF!&amp;"&gt;');"</f>
        <v>#REF!</v>
      </c>
      <c r="B538" s="91"/>
      <c r="C538" s="90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 x14ac:dyDescent="0.25">
      <c r="A539" s="90" t="e">
        <f>"HTP.P('&lt;"&amp;#REF!&amp;"&gt;' || "&amp;IF(MID(#REF!,1,4)="STUB","NULL","REC."&amp;#REF!)&amp;" || '&lt;/"&amp;#REF!&amp;"&gt;');"</f>
        <v>#REF!</v>
      </c>
      <c r="B539" s="91"/>
      <c r="C539" s="90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 x14ac:dyDescent="0.25">
      <c r="A540" s="90" t="e">
        <f>"HTP.P('&lt;"&amp;#REF!&amp;"&gt;' || "&amp;IF(MID(#REF!,1,4)="STUB","NULL","REC."&amp;#REF!)&amp;" || '&lt;/"&amp;#REF!&amp;"&gt;');"</f>
        <v>#REF!</v>
      </c>
      <c r="B540" s="91"/>
      <c r="C540" s="90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 x14ac:dyDescent="0.25">
      <c r="A541" s="90" t="e">
        <f>"HTP.P('&lt;"&amp;#REF!&amp;"&gt;' || "&amp;IF(MID(#REF!,1,4)="STUB","NULL","REC."&amp;#REF!)&amp;" || '&lt;/"&amp;#REF!&amp;"&gt;');"</f>
        <v>#REF!</v>
      </c>
      <c r="B541" s="91"/>
      <c r="C541" s="90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 x14ac:dyDescent="0.25">
      <c r="A542" s="90" t="e">
        <f>"HTP.P('&lt;"&amp;#REF!&amp;"&gt;' || "&amp;IF(MID(#REF!,1,4)="STUB","NULL","REC."&amp;#REF!)&amp;" || '&lt;/"&amp;#REF!&amp;"&gt;');"</f>
        <v>#REF!</v>
      </c>
      <c r="B542" s="91"/>
      <c r="C542" s="90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 x14ac:dyDescent="0.25">
      <c r="A543" s="90" t="e">
        <f>"HTP.P('&lt;"&amp;#REF!&amp;"&gt;' || "&amp;IF(MID(#REF!,1,4)="STUB","NULL","REC."&amp;#REF!)&amp;" || '&lt;/"&amp;#REF!&amp;"&gt;');"</f>
        <v>#REF!</v>
      </c>
      <c r="B543" s="91"/>
      <c r="C543" s="90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 x14ac:dyDescent="0.25">
      <c r="A544" s="90" t="e">
        <f>"HTP.P('&lt;"&amp;#REF!&amp;"&gt;' || "&amp;IF(MID(#REF!,1,4)="STUB","NULL","REC."&amp;#REF!)&amp;" || '&lt;/"&amp;#REF!&amp;"&gt;');"</f>
        <v>#REF!</v>
      </c>
      <c r="B544" s="91"/>
      <c r="C544" s="90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 x14ac:dyDescent="0.25">
      <c r="A545" s="90" t="e">
        <f>"HTP.P('&lt;"&amp;#REF!&amp;"&gt;' || "&amp;IF(MID(#REF!,1,4)="STUB","NULL","REC."&amp;#REF!)&amp;" || '&lt;/"&amp;#REF!&amp;"&gt;');"</f>
        <v>#REF!</v>
      </c>
      <c r="B545" s="91"/>
      <c r="C545" s="90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 x14ac:dyDescent="0.25">
      <c r="A546" s="90" t="e">
        <f>"HTP.P('&lt;"&amp;#REF!&amp;"&gt;' || "&amp;IF(MID(#REF!,1,4)="STUB","NULL","REC."&amp;#REF!)&amp;" || '&lt;/"&amp;#REF!&amp;"&gt;');"</f>
        <v>#REF!</v>
      </c>
      <c r="B546" s="91"/>
      <c r="C546" s="90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 x14ac:dyDescent="0.25">
      <c r="A547" s="90" t="e">
        <f>"HTP.P('&lt;"&amp;#REF!&amp;"&gt;' || "&amp;IF(MID(#REF!,1,4)="STUB","NULL","REC."&amp;#REF!)&amp;" || '&lt;/"&amp;#REF!&amp;"&gt;');"</f>
        <v>#REF!</v>
      </c>
      <c r="B547" s="91"/>
      <c r="C547" s="90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 x14ac:dyDescent="0.25">
      <c r="A548" s="90" t="e">
        <f>"HTP.P('&lt;"&amp;#REF!&amp;"&gt;' || "&amp;IF(MID(#REF!,1,4)="STUB","NULL","REC."&amp;#REF!)&amp;" || '&lt;/"&amp;#REF!&amp;"&gt;');"</f>
        <v>#REF!</v>
      </c>
      <c r="B548" s="91"/>
      <c r="C548" s="90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 x14ac:dyDescent="0.25">
      <c r="A549" s="90" t="e">
        <f>"HTP.P('&lt;"&amp;#REF!&amp;"&gt;' || "&amp;IF(MID(#REF!,1,4)="STUB","NULL","REC."&amp;#REF!)&amp;" || '&lt;/"&amp;#REF!&amp;"&gt;');"</f>
        <v>#REF!</v>
      </c>
      <c r="B549" s="91"/>
      <c r="C549" s="90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 x14ac:dyDescent="0.25">
      <c r="A550" s="90" t="e">
        <f>"HTP.P('&lt;"&amp;#REF!&amp;"&gt;' || "&amp;IF(MID(#REF!,1,4)="STUB","NULL","REC."&amp;#REF!)&amp;" || '&lt;/"&amp;#REF!&amp;"&gt;');"</f>
        <v>#REF!</v>
      </c>
      <c r="B550" s="91"/>
      <c r="C550" s="90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 x14ac:dyDescent="0.25">
      <c r="A551" s="90" t="e">
        <f>"HTP.P('&lt;"&amp;#REF!&amp;"&gt;' || "&amp;IF(MID(#REF!,1,4)="STUB","NULL","REC."&amp;#REF!)&amp;" || '&lt;/"&amp;#REF!&amp;"&gt;');"</f>
        <v>#REF!</v>
      </c>
      <c r="B551" s="91"/>
      <c r="C551" s="90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 x14ac:dyDescent="0.25">
      <c r="A552" s="90" t="e">
        <f>"HTP.P('&lt;"&amp;#REF!&amp;"&gt;' || "&amp;IF(MID(#REF!,1,4)="STUB","NULL","REC."&amp;#REF!)&amp;" || '&lt;/"&amp;#REF!&amp;"&gt;');"</f>
        <v>#REF!</v>
      </c>
      <c r="B552" s="91"/>
      <c r="C552" s="90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 x14ac:dyDescent="0.25">
      <c r="A553" s="90" t="e">
        <f>"HTP.P('&lt;"&amp;#REF!&amp;"&gt;' || "&amp;IF(MID(#REF!,1,4)="STUB","NULL","REC."&amp;#REF!)&amp;" || '&lt;/"&amp;#REF!&amp;"&gt;');"</f>
        <v>#REF!</v>
      </c>
      <c r="B553" s="91"/>
      <c r="C553" s="90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 x14ac:dyDescent="0.25">
      <c r="A554" s="90" t="e">
        <f>"HTP.P('&lt;"&amp;#REF!&amp;"&gt;' || "&amp;IF(MID(#REF!,1,4)="STUB","NULL","REC."&amp;#REF!)&amp;" || '&lt;/"&amp;#REF!&amp;"&gt;');"</f>
        <v>#REF!</v>
      </c>
      <c r="B554" s="91"/>
      <c r="C554" s="90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 x14ac:dyDescent="0.25">
      <c r="A555" s="90" t="e">
        <f>"HTP.P('&lt;"&amp;#REF!&amp;"&gt;' || "&amp;IF(MID(#REF!,1,4)="STUB","NULL","REC."&amp;#REF!)&amp;" || '&lt;/"&amp;#REF!&amp;"&gt;');"</f>
        <v>#REF!</v>
      </c>
      <c r="B555" s="91"/>
      <c r="C555" s="90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 x14ac:dyDescent="0.25">
      <c r="A556" s="90" t="e">
        <f>"HTP.P('&lt;"&amp;#REF!&amp;"&gt;' || "&amp;IF(MID(#REF!,1,4)="STUB","NULL","REC."&amp;#REF!)&amp;" || '&lt;/"&amp;#REF!&amp;"&gt;');"</f>
        <v>#REF!</v>
      </c>
      <c r="B556" s="91"/>
      <c r="C556" s="90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 x14ac:dyDescent="0.25">
      <c r="A557" s="90" t="e">
        <f>"HTP.P('&lt;"&amp;#REF!&amp;"&gt;' || "&amp;IF(MID(#REF!,1,4)="STUB","NULL","REC."&amp;#REF!)&amp;" || '&lt;/"&amp;#REF!&amp;"&gt;');"</f>
        <v>#REF!</v>
      </c>
      <c r="B557" s="91"/>
      <c r="C557" s="90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 x14ac:dyDescent="0.25">
      <c r="A558" s="90" t="e">
        <f>"HTP.P('&lt;"&amp;#REF!&amp;"&gt;' || "&amp;IF(MID(#REF!,1,4)="STUB","NULL","REC."&amp;#REF!)&amp;" || '&lt;/"&amp;#REF!&amp;"&gt;');"</f>
        <v>#REF!</v>
      </c>
      <c r="B558" s="91"/>
      <c r="C558" s="90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 x14ac:dyDescent="0.25">
      <c r="A559" s="90" t="e">
        <f>"HTP.P('&lt;"&amp;#REF!&amp;"&gt;' || "&amp;IF(MID(#REF!,1,4)="STUB","NULL","REC."&amp;#REF!)&amp;" || '&lt;/"&amp;#REF!&amp;"&gt;');"</f>
        <v>#REF!</v>
      </c>
      <c r="B559" s="91"/>
      <c r="C559" s="90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 x14ac:dyDescent="0.25">
      <c r="A560" s="90" t="e">
        <f>"HTP.P('&lt;"&amp;#REF!&amp;"&gt;' || "&amp;IF(MID(#REF!,1,4)="STUB","NULL","REC."&amp;#REF!)&amp;" || '&lt;/"&amp;#REF!&amp;"&gt;');"</f>
        <v>#REF!</v>
      </c>
      <c r="B560" s="91"/>
      <c r="C560" s="90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 x14ac:dyDescent="0.25">
      <c r="A561" s="90" t="e">
        <f>"HTP.P('&lt;"&amp;#REF!&amp;"&gt;' || "&amp;IF(MID(#REF!,1,4)="STUB","NULL","REC."&amp;#REF!)&amp;" || '&lt;/"&amp;#REF!&amp;"&gt;');"</f>
        <v>#REF!</v>
      </c>
      <c r="B561" s="91"/>
      <c r="C561" s="90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 x14ac:dyDescent="0.25">
      <c r="A562" s="90" t="e">
        <f>"HTP.P('&lt;"&amp;#REF!&amp;"&gt;' || "&amp;IF(MID(#REF!,1,4)="STUB","NULL","REC."&amp;#REF!)&amp;" || '&lt;/"&amp;#REF!&amp;"&gt;');"</f>
        <v>#REF!</v>
      </c>
      <c r="B562" s="91"/>
      <c r="C562" s="90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 x14ac:dyDescent="0.25">
      <c r="A563" s="90" t="e">
        <f>"HTP.P('&lt;"&amp;#REF!&amp;"&gt;' || "&amp;IF(MID(#REF!,1,4)="STUB","NULL","REC."&amp;#REF!)&amp;" || '&lt;/"&amp;#REF!&amp;"&gt;');"</f>
        <v>#REF!</v>
      </c>
      <c r="B563" s="91"/>
      <c r="C563" s="90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 x14ac:dyDescent="0.25">
      <c r="A564" s="90" t="e">
        <f>"HTP.P('&lt;"&amp;#REF!&amp;"&gt;' || "&amp;IF(MID(#REF!,1,4)="STUB","NULL","REC."&amp;#REF!)&amp;" || '&lt;/"&amp;#REF!&amp;"&gt;');"</f>
        <v>#REF!</v>
      </c>
      <c r="B564" s="91"/>
      <c r="C564" s="90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 x14ac:dyDescent="0.25">
      <c r="A565" s="90" t="e">
        <f>"HTP.P('&lt;"&amp;#REF!&amp;"&gt;' || "&amp;IF(MID(#REF!,1,4)="STUB","NULL","REC."&amp;#REF!)&amp;" || '&lt;/"&amp;#REF!&amp;"&gt;');"</f>
        <v>#REF!</v>
      </c>
      <c r="B565" s="91"/>
      <c r="C565" s="90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 x14ac:dyDescent="0.25">
      <c r="A566" s="90" t="e">
        <f>"HTP.P('&lt;"&amp;#REF!&amp;"&gt;' || "&amp;IF(MID(#REF!,1,4)="STUB","NULL","REC."&amp;#REF!)&amp;" || '&lt;/"&amp;#REF!&amp;"&gt;');"</f>
        <v>#REF!</v>
      </c>
      <c r="B566" s="91"/>
      <c r="C566" s="90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 x14ac:dyDescent="0.25">
      <c r="A567" s="90" t="e">
        <f>"HTP.P('&lt;"&amp;#REF!&amp;"&gt;' || "&amp;IF(MID(#REF!,1,4)="STUB","NULL","REC."&amp;#REF!)&amp;" || '&lt;/"&amp;#REF!&amp;"&gt;');"</f>
        <v>#REF!</v>
      </c>
      <c r="B567" s="91"/>
      <c r="C567" s="90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 x14ac:dyDescent="0.25">
      <c r="A568" s="90" t="e">
        <f>"HTP.P('&lt;"&amp;#REF!&amp;"&gt;' || "&amp;IF(MID(#REF!,1,4)="STUB","NULL","REC."&amp;#REF!)&amp;" || '&lt;/"&amp;#REF!&amp;"&gt;');"</f>
        <v>#REF!</v>
      </c>
      <c r="B568" s="91"/>
      <c r="C568" s="90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 x14ac:dyDescent="0.25">
      <c r="A569" s="90" t="e">
        <f>"HTP.P('&lt;"&amp;#REF!&amp;"&gt;' || "&amp;IF(MID(#REF!,1,4)="STUB","NULL","REC."&amp;#REF!)&amp;" || '&lt;/"&amp;#REF!&amp;"&gt;');"</f>
        <v>#REF!</v>
      </c>
      <c r="B569" s="91"/>
      <c r="C569" s="90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 x14ac:dyDescent="0.25">
      <c r="A570" s="90" t="e">
        <f>"HTP.P('&lt;"&amp;#REF!&amp;"&gt;' || "&amp;IF(MID(#REF!,1,4)="STUB","NULL","REC."&amp;#REF!)&amp;" || '&lt;/"&amp;#REF!&amp;"&gt;');"</f>
        <v>#REF!</v>
      </c>
      <c r="B570" s="91"/>
      <c r="C570" s="90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 x14ac:dyDescent="0.25">
      <c r="A571" s="90" t="e">
        <f>"HTP.P('&lt;"&amp;#REF!&amp;"&gt;' || "&amp;IF(MID(#REF!,1,4)="STUB","NULL","REC."&amp;#REF!)&amp;" || '&lt;/"&amp;#REF!&amp;"&gt;');"</f>
        <v>#REF!</v>
      </c>
      <c r="B571" s="91"/>
      <c r="C571" s="90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 x14ac:dyDescent="0.25">
      <c r="A572" s="90" t="e">
        <f>"HTP.P('&lt;"&amp;#REF!&amp;"&gt;' || "&amp;IF(MID(#REF!,1,4)="STUB","NULL","REC."&amp;#REF!)&amp;" || '&lt;/"&amp;#REF!&amp;"&gt;');"</f>
        <v>#REF!</v>
      </c>
      <c r="B572" s="91"/>
      <c r="C572" s="90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 x14ac:dyDescent="0.25">
      <c r="A573" s="90" t="e">
        <f>"HTP.P('&lt;"&amp;#REF!&amp;"&gt;' || "&amp;IF(MID(#REF!,1,4)="STUB","NULL","REC."&amp;#REF!)&amp;" || '&lt;/"&amp;#REF!&amp;"&gt;');"</f>
        <v>#REF!</v>
      </c>
      <c r="B573" s="91"/>
      <c r="C573" s="90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 x14ac:dyDescent="0.25">
      <c r="A574" s="90" t="e">
        <f>"HTP.P('&lt;"&amp;#REF!&amp;"&gt;' || "&amp;IF(MID(#REF!,1,4)="STUB","NULL","REC."&amp;#REF!)&amp;" || '&lt;/"&amp;#REF!&amp;"&gt;');"</f>
        <v>#REF!</v>
      </c>
      <c r="B574" s="91"/>
      <c r="C574" s="90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 x14ac:dyDescent="0.25">
      <c r="A575" s="90" t="e">
        <f>"HTP.P('&lt;"&amp;#REF!&amp;"&gt;' || "&amp;IF(MID(#REF!,1,4)="STUB","NULL","REC."&amp;#REF!)&amp;" || '&lt;/"&amp;#REF!&amp;"&gt;');"</f>
        <v>#REF!</v>
      </c>
      <c r="B575" s="91"/>
      <c r="C575" s="90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 x14ac:dyDescent="0.25">
      <c r="A576" s="90" t="e">
        <f>"HTP.P('&lt;"&amp;#REF!&amp;"&gt;' || "&amp;IF(MID(#REF!,1,4)="STUB","NULL","REC."&amp;#REF!)&amp;" || '&lt;/"&amp;#REF!&amp;"&gt;');"</f>
        <v>#REF!</v>
      </c>
      <c r="B576" s="91"/>
      <c r="C576" s="90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 x14ac:dyDescent="0.25">
      <c r="A577" s="90" t="e">
        <f>"HTP.P('&lt;"&amp;#REF!&amp;"&gt;' || "&amp;IF(MID(#REF!,1,4)="STUB","NULL","REC."&amp;#REF!)&amp;" || '&lt;/"&amp;#REF!&amp;"&gt;');"</f>
        <v>#REF!</v>
      </c>
      <c r="B577" s="91"/>
      <c r="C577" s="90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 x14ac:dyDescent="0.25">
      <c r="A578" s="90" t="e">
        <f>"HTP.P('&lt;"&amp;#REF!&amp;"&gt;' || "&amp;IF(MID(#REF!,1,4)="STUB","NULL","REC."&amp;#REF!)&amp;" || '&lt;/"&amp;#REF!&amp;"&gt;');"</f>
        <v>#REF!</v>
      </c>
      <c r="B578" s="91"/>
      <c r="C578" s="90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 x14ac:dyDescent="0.25">
      <c r="A579" s="90" t="e">
        <f>"HTP.P('&lt;"&amp;#REF!&amp;"&gt;' || "&amp;IF(MID(#REF!,1,4)="STUB","NULL","REC."&amp;#REF!)&amp;" || '&lt;/"&amp;#REF!&amp;"&gt;');"</f>
        <v>#REF!</v>
      </c>
      <c r="B579" s="91"/>
      <c r="C579" s="90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 x14ac:dyDescent="0.25">
      <c r="A580" s="90" t="e">
        <f>"HTP.P('&lt;"&amp;#REF!&amp;"&gt;' || "&amp;IF(MID(#REF!,1,4)="STUB","NULL","REC."&amp;#REF!)&amp;" || '&lt;/"&amp;#REF!&amp;"&gt;');"</f>
        <v>#REF!</v>
      </c>
      <c r="B580" s="91"/>
      <c r="C580" s="90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 x14ac:dyDescent="0.25">
      <c r="A581" s="90" t="e">
        <f>"HTP.P('&lt;"&amp;#REF!&amp;"&gt;' || "&amp;IF(MID(#REF!,1,4)="STUB","NULL","REC."&amp;#REF!)&amp;" || '&lt;/"&amp;#REF!&amp;"&gt;');"</f>
        <v>#REF!</v>
      </c>
      <c r="B581" s="91"/>
      <c r="C581" s="90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 x14ac:dyDescent="0.25">
      <c r="A582" s="90" t="e">
        <f>"HTP.P('&lt;"&amp;#REF!&amp;"&gt;' || "&amp;IF(MID(#REF!,1,4)="STUB","NULL","REC."&amp;#REF!)&amp;" || '&lt;/"&amp;#REF!&amp;"&gt;');"</f>
        <v>#REF!</v>
      </c>
      <c r="B582" s="91"/>
      <c r="C582" s="90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 x14ac:dyDescent="0.25">
      <c r="A583" s="90" t="e">
        <f>"HTP.P('&lt;"&amp;#REF!&amp;"&gt;' || "&amp;IF(MID(#REF!,1,4)="STUB","NULL","REC."&amp;#REF!)&amp;" || '&lt;/"&amp;#REF!&amp;"&gt;');"</f>
        <v>#REF!</v>
      </c>
      <c r="B583" s="91"/>
      <c r="C583" s="90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 x14ac:dyDescent="0.25">
      <c r="A584" s="90" t="e">
        <f>"HTP.P('&lt;"&amp;#REF!&amp;"&gt;' || "&amp;IF(MID(#REF!,1,4)="STUB","NULL","REC."&amp;#REF!)&amp;" || '&lt;/"&amp;#REF!&amp;"&gt;');"</f>
        <v>#REF!</v>
      </c>
      <c r="B584" s="91"/>
      <c r="C584" s="90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 x14ac:dyDescent="0.25">
      <c r="A585" s="90" t="e">
        <f>"HTP.P('&lt;"&amp;#REF!&amp;"&gt;' || "&amp;IF(MID(#REF!,1,4)="STUB","NULL","REC."&amp;#REF!)&amp;" || '&lt;/"&amp;#REF!&amp;"&gt;');"</f>
        <v>#REF!</v>
      </c>
      <c r="B585" s="91"/>
      <c r="C585" s="90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 x14ac:dyDescent="0.25">
      <c r="A586" s="90" t="e">
        <f>"HTP.P('&lt;"&amp;#REF!&amp;"&gt;' || "&amp;IF(MID(#REF!,1,4)="STUB","NULL","REC."&amp;#REF!)&amp;" || '&lt;/"&amp;#REF!&amp;"&gt;');"</f>
        <v>#REF!</v>
      </c>
      <c r="B586" s="91"/>
      <c r="C586" s="90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 x14ac:dyDescent="0.25">
      <c r="A587" s="90" t="e">
        <f>"HTP.P('&lt;"&amp;#REF!&amp;"&gt;' || "&amp;IF(MID(#REF!,1,4)="STUB","NULL","REC."&amp;#REF!)&amp;" || '&lt;/"&amp;#REF!&amp;"&gt;');"</f>
        <v>#REF!</v>
      </c>
      <c r="B587" s="91"/>
      <c r="C587" s="90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 x14ac:dyDescent="0.25">
      <c r="A588" s="90" t="e">
        <f>"HTP.P('&lt;"&amp;#REF!&amp;"&gt;' || "&amp;IF(MID(#REF!,1,4)="STUB","NULL","REC."&amp;#REF!)&amp;" || '&lt;/"&amp;#REF!&amp;"&gt;');"</f>
        <v>#REF!</v>
      </c>
      <c r="B588" s="91"/>
      <c r="C588" s="90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 x14ac:dyDescent="0.25">
      <c r="A589" s="90" t="e">
        <f>"HTP.P('&lt;"&amp;#REF!&amp;"&gt;' || "&amp;IF(MID(#REF!,1,4)="STUB","NULL","REC."&amp;#REF!)&amp;" || '&lt;/"&amp;#REF!&amp;"&gt;');"</f>
        <v>#REF!</v>
      </c>
      <c r="B589" s="91"/>
      <c r="C589" s="90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 x14ac:dyDescent="0.25">
      <c r="A590" s="90" t="e">
        <f>"HTP.P('&lt;"&amp;#REF!&amp;"&gt;' || "&amp;IF(MID(#REF!,1,4)="STUB","NULL","REC."&amp;#REF!)&amp;" || '&lt;/"&amp;#REF!&amp;"&gt;');"</f>
        <v>#REF!</v>
      </c>
      <c r="B590" s="91"/>
      <c r="C590" s="90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 x14ac:dyDescent="0.25">
      <c r="A591" s="90" t="e">
        <f>"HTP.P('&lt;"&amp;#REF!&amp;"&gt;' || "&amp;IF(MID(#REF!,1,4)="STUB","NULL","REC."&amp;#REF!)&amp;" || '&lt;/"&amp;#REF!&amp;"&gt;');"</f>
        <v>#REF!</v>
      </c>
      <c r="B591" s="91"/>
      <c r="C591" s="90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 x14ac:dyDescent="0.25">
      <c r="A592" s="90" t="e">
        <f>"HTP.P('&lt;"&amp;#REF!&amp;"&gt;' || "&amp;IF(MID(#REF!,1,4)="STUB","NULL","REC."&amp;#REF!)&amp;" || '&lt;/"&amp;#REF!&amp;"&gt;');"</f>
        <v>#REF!</v>
      </c>
      <c r="B592" s="91"/>
      <c r="C592" s="90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 x14ac:dyDescent="0.25">
      <c r="A593" s="90" t="e">
        <f>"HTP.P('&lt;"&amp;#REF!&amp;"&gt;' || "&amp;IF(MID(#REF!,1,4)="STUB","NULL","REC."&amp;#REF!)&amp;" || '&lt;/"&amp;#REF!&amp;"&gt;');"</f>
        <v>#REF!</v>
      </c>
      <c r="B593" s="91"/>
      <c r="C593" s="90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 x14ac:dyDescent="0.25">
      <c r="A594" s="90" t="e">
        <f>"HTP.P('&lt;"&amp;#REF!&amp;"&gt;' || "&amp;IF(MID(#REF!,1,4)="STUB","NULL","REC."&amp;#REF!)&amp;" || '&lt;/"&amp;#REF!&amp;"&gt;');"</f>
        <v>#REF!</v>
      </c>
      <c r="B594" s="91"/>
      <c r="C594" s="90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 x14ac:dyDescent="0.25">
      <c r="A595" s="90" t="e">
        <f>"HTP.P('&lt;"&amp;#REF!&amp;"&gt;' || "&amp;IF(MID(#REF!,1,4)="STUB","NULL","REC."&amp;#REF!)&amp;" || '&lt;/"&amp;#REF!&amp;"&gt;');"</f>
        <v>#REF!</v>
      </c>
      <c r="B595" s="91"/>
      <c r="C595" s="90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 x14ac:dyDescent="0.25">
      <c r="A596" s="90" t="e">
        <f>"HTP.P('&lt;"&amp;#REF!&amp;"&gt;' || "&amp;IF(MID(#REF!,1,4)="STUB","NULL","REC."&amp;#REF!)&amp;" || '&lt;/"&amp;#REF!&amp;"&gt;');"</f>
        <v>#REF!</v>
      </c>
      <c r="B596" s="91"/>
      <c r="C596" s="90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 x14ac:dyDescent="0.25">
      <c r="A597" s="90" t="e">
        <f>"HTP.P('&lt;"&amp;#REF!&amp;"&gt;' || "&amp;IF(MID(#REF!,1,4)="STUB","NULL","REC."&amp;#REF!)&amp;" || '&lt;/"&amp;#REF!&amp;"&gt;');"</f>
        <v>#REF!</v>
      </c>
      <c r="B597" s="91"/>
      <c r="C597" s="90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 x14ac:dyDescent="0.25">
      <c r="A598" s="90" t="e">
        <f>"HTP.P('&lt;"&amp;#REF!&amp;"&gt;' || "&amp;IF(MID(#REF!,1,4)="STUB","NULL","REC."&amp;#REF!)&amp;" || '&lt;/"&amp;#REF!&amp;"&gt;');"</f>
        <v>#REF!</v>
      </c>
      <c r="B598" s="91"/>
      <c r="C598" s="90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 x14ac:dyDescent="0.25">
      <c r="A599" s="90" t="e">
        <f>"HTP.P('&lt;"&amp;#REF!&amp;"&gt;' || "&amp;IF(MID(#REF!,1,4)="STUB","NULL","REC."&amp;#REF!)&amp;" || '&lt;/"&amp;#REF!&amp;"&gt;');"</f>
        <v>#REF!</v>
      </c>
      <c r="B599" s="91"/>
      <c r="C599" s="90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 x14ac:dyDescent="0.25">
      <c r="A600" s="90" t="e">
        <f>"HTP.P('&lt;"&amp;#REF!&amp;"&gt;' || "&amp;IF(MID(#REF!,1,4)="STUB","NULL","REC."&amp;#REF!)&amp;" || '&lt;/"&amp;#REF!&amp;"&gt;');"</f>
        <v>#REF!</v>
      </c>
      <c r="B600" s="91"/>
      <c r="C600" s="90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 x14ac:dyDescent="0.25">
      <c r="A601" s="90" t="e">
        <f>"HTP.P('&lt;"&amp;#REF!&amp;"&gt;' || "&amp;IF(MID(#REF!,1,4)="STUB","NULL","REC."&amp;#REF!)&amp;" || '&lt;/"&amp;#REF!&amp;"&gt;');"</f>
        <v>#REF!</v>
      </c>
      <c r="B601" s="91"/>
      <c r="C601" s="90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 x14ac:dyDescent="0.25">
      <c r="A602" s="90" t="e">
        <f>"HTP.P('&lt;"&amp;#REF!&amp;"&gt;' || "&amp;IF(MID(#REF!,1,4)="STUB","NULL","REC."&amp;#REF!)&amp;" || '&lt;/"&amp;#REF!&amp;"&gt;');"</f>
        <v>#REF!</v>
      </c>
      <c r="B602" s="91"/>
      <c r="C602" s="90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 x14ac:dyDescent="0.25">
      <c r="A603" s="90" t="e">
        <f>"HTP.P('&lt;"&amp;#REF!&amp;"&gt;' || "&amp;IF(MID(#REF!,1,4)="STUB","NULL","REC."&amp;#REF!)&amp;" || '&lt;/"&amp;#REF!&amp;"&gt;');"</f>
        <v>#REF!</v>
      </c>
      <c r="B603" s="91"/>
      <c r="C603" s="90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 x14ac:dyDescent="0.25">
      <c r="A604" s="90" t="e">
        <f>"HTP.P('&lt;"&amp;#REF!&amp;"&gt;' || "&amp;IF(MID(#REF!,1,4)="STUB","NULL","REC."&amp;#REF!)&amp;" || '&lt;/"&amp;#REF!&amp;"&gt;');"</f>
        <v>#REF!</v>
      </c>
      <c r="B604" s="91"/>
      <c r="C604" s="90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 x14ac:dyDescent="0.25">
      <c r="A605" s="90" t="e">
        <f>"HTP.P('&lt;"&amp;#REF!&amp;"&gt;' || "&amp;IF(MID(#REF!,1,4)="STUB","NULL","REC."&amp;#REF!)&amp;" || '&lt;/"&amp;#REF!&amp;"&gt;');"</f>
        <v>#REF!</v>
      </c>
      <c r="B605" s="91"/>
      <c r="C605" s="90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 x14ac:dyDescent="0.25">
      <c r="A606" s="90" t="e">
        <f>"HTP.P('&lt;"&amp;#REF!&amp;"&gt;' || "&amp;IF(MID(#REF!,1,4)="STUB","NULL","REC."&amp;#REF!)&amp;" || '&lt;/"&amp;#REF!&amp;"&gt;');"</f>
        <v>#REF!</v>
      </c>
      <c r="B606" s="91"/>
      <c r="C606" s="90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 x14ac:dyDescent="0.25">
      <c r="A607" s="90" t="e">
        <f>"HTP.P('&lt;"&amp;#REF!&amp;"&gt;' || "&amp;IF(MID(#REF!,1,4)="STUB","NULL","REC."&amp;#REF!)&amp;" || '&lt;/"&amp;#REF!&amp;"&gt;');"</f>
        <v>#REF!</v>
      </c>
      <c r="B607" s="91"/>
      <c r="C607" s="90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 x14ac:dyDescent="0.25">
      <c r="A608" s="90" t="e">
        <f>"HTP.P('&lt;"&amp;#REF!&amp;"&gt;' || "&amp;IF(MID(#REF!,1,4)="STUB","NULL","REC."&amp;#REF!)&amp;" || '&lt;/"&amp;#REF!&amp;"&gt;');"</f>
        <v>#REF!</v>
      </c>
      <c r="B608" s="91"/>
      <c r="C608" s="90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 x14ac:dyDescent="0.25">
      <c r="A609" s="90" t="e">
        <f>"HTP.P('&lt;"&amp;#REF!&amp;"&gt;' || "&amp;IF(MID(#REF!,1,4)="STUB","NULL","REC."&amp;#REF!)&amp;" || '&lt;/"&amp;#REF!&amp;"&gt;');"</f>
        <v>#REF!</v>
      </c>
      <c r="B609" s="91"/>
      <c r="C609" s="90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 x14ac:dyDescent="0.25">
      <c r="A610" s="90" t="e">
        <f>"HTP.P('&lt;"&amp;#REF!&amp;"&gt;' || "&amp;IF(MID(#REF!,1,4)="STUB","NULL","REC."&amp;#REF!)&amp;" || '&lt;/"&amp;#REF!&amp;"&gt;');"</f>
        <v>#REF!</v>
      </c>
      <c r="B610" s="91"/>
      <c r="C610" s="90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 x14ac:dyDescent="0.25">
      <c r="A611" s="90" t="e">
        <f>"HTP.P('&lt;"&amp;#REF!&amp;"&gt;' || "&amp;IF(MID(#REF!,1,4)="STUB","NULL","REC."&amp;#REF!)&amp;" || '&lt;/"&amp;#REF!&amp;"&gt;');"</f>
        <v>#REF!</v>
      </c>
      <c r="B611" s="91"/>
      <c r="C611" s="90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 x14ac:dyDescent="0.25">
      <c r="A612" s="90" t="e">
        <f>"HTP.P('&lt;"&amp;#REF!&amp;"&gt;' || "&amp;IF(MID(#REF!,1,4)="STUB","NULL","REC."&amp;#REF!)&amp;" || '&lt;/"&amp;#REF!&amp;"&gt;');"</f>
        <v>#REF!</v>
      </c>
      <c r="B612" s="91"/>
      <c r="C612" s="90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 x14ac:dyDescent="0.25">
      <c r="A613" s="90" t="e">
        <f>"HTP.P('&lt;"&amp;#REF!&amp;"&gt;' || "&amp;IF(MID(#REF!,1,4)="STUB","NULL","REC."&amp;#REF!)&amp;" || '&lt;/"&amp;#REF!&amp;"&gt;');"</f>
        <v>#REF!</v>
      </c>
      <c r="B613" s="91"/>
      <c r="C613" s="90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 x14ac:dyDescent="0.25">
      <c r="A614" s="90" t="e">
        <f>"HTP.P('&lt;"&amp;#REF!&amp;"&gt;' || "&amp;IF(MID(#REF!,1,4)="STUB","NULL","REC."&amp;#REF!)&amp;" || '&lt;/"&amp;#REF!&amp;"&gt;');"</f>
        <v>#REF!</v>
      </c>
      <c r="B614" s="91"/>
      <c r="C614" s="90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 x14ac:dyDescent="0.25">
      <c r="A615" s="90" t="e">
        <f>"HTP.P('&lt;"&amp;#REF!&amp;"&gt;' || "&amp;IF(MID(#REF!,1,4)="STUB","NULL","REC."&amp;#REF!)&amp;" || '&lt;/"&amp;#REF!&amp;"&gt;');"</f>
        <v>#REF!</v>
      </c>
      <c r="B615" s="91"/>
      <c r="C615" s="90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 x14ac:dyDescent="0.25">
      <c r="A616" s="90" t="e">
        <f>"HTP.P('&lt;"&amp;#REF!&amp;"&gt;' || "&amp;IF(MID(#REF!,1,4)="STUB","NULL","REC."&amp;#REF!)&amp;" || '&lt;/"&amp;#REF!&amp;"&gt;');"</f>
        <v>#REF!</v>
      </c>
      <c r="B616" s="91"/>
      <c r="C616" s="90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 x14ac:dyDescent="0.25">
      <c r="A617" s="90" t="e">
        <f>"HTP.P('&lt;"&amp;#REF!&amp;"&gt;' || "&amp;IF(MID(#REF!,1,4)="STUB","NULL","REC."&amp;#REF!)&amp;" || '&lt;/"&amp;#REF!&amp;"&gt;');"</f>
        <v>#REF!</v>
      </c>
      <c r="B617" s="91"/>
      <c r="C617" s="90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 x14ac:dyDescent="0.25">
      <c r="A618" s="90" t="e">
        <f>"HTP.P('&lt;"&amp;#REF!&amp;"&gt;' || "&amp;IF(MID(#REF!,1,4)="STUB","NULL","REC."&amp;#REF!)&amp;" || '&lt;/"&amp;#REF!&amp;"&gt;');"</f>
        <v>#REF!</v>
      </c>
      <c r="B618" s="91"/>
      <c r="C618" s="90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 x14ac:dyDescent="0.25">
      <c r="A619" s="90" t="e">
        <f>"HTP.P('&lt;"&amp;#REF!&amp;"&gt;' || "&amp;IF(MID(#REF!,1,4)="STUB","NULL","REC."&amp;#REF!)&amp;" || '&lt;/"&amp;#REF!&amp;"&gt;');"</f>
        <v>#REF!</v>
      </c>
      <c r="B619" s="91"/>
      <c r="C619" s="90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 x14ac:dyDescent="0.25">
      <c r="A620" s="90" t="e">
        <f>"HTP.P('&lt;"&amp;#REF!&amp;"&gt;' || "&amp;IF(MID(#REF!,1,4)="STUB","NULL","REC."&amp;#REF!)&amp;" || '&lt;/"&amp;#REF!&amp;"&gt;');"</f>
        <v>#REF!</v>
      </c>
      <c r="B620" s="91"/>
      <c r="C620" s="90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 x14ac:dyDescent="0.25">
      <c r="A621" s="90" t="e">
        <f>"HTP.P('&lt;"&amp;#REF!&amp;"&gt;' || "&amp;IF(MID(#REF!,1,4)="STUB","NULL","REC."&amp;#REF!)&amp;" || '&lt;/"&amp;#REF!&amp;"&gt;');"</f>
        <v>#REF!</v>
      </c>
      <c r="B621" s="91"/>
      <c r="C621" s="90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 x14ac:dyDescent="0.25">
      <c r="A622" s="90" t="e">
        <f>"HTP.P('&lt;"&amp;#REF!&amp;"&gt;' || "&amp;IF(MID(#REF!,1,4)="STUB","NULL","REC."&amp;#REF!)&amp;" || '&lt;/"&amp;#REF!&amp;"&gt;');"</f>
        <v>#REF!</v>
      </c>
      <c r="B622" s="91"/>
      <c r="C622" s="90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 x14ac:dyDescent="0.25">
      <c r="A623" s="90" t="e">
        <f>"HTP.P('&lt;"&amp;#REF!&amp;"&gt;' || "&amp;IF(MID(#REF!,1,4)="STUB","NULL","REC."&amp;#REF!)&amp;" || '&lt;/"&amp;#REF!&amp;"&gt;');"</f>
        <v>#REF!</v>
      </c>
      <c r="B623" s="91"/>
      <c r="C623" s="90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 x14ac:dyDescent="0.25">
      <c r="A624" s="90" t="e">
        <f>"HTP.P('&lt;"&amp;#REF!&amp;"&gt;' || "&amp;IF(MID(#REF!,1,4)="STUB","NULL","REC."&amp;#REF!)&amp;" || '&lt;/"&amp;#REF!&amp;"&gt;');"</f>
        <v>#REF!</v>
      </c>
      <c r="B624" s="91"/>
      <c r="C624" s="90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 x14ac:dyDescent="0.25">
      <c r="A625" s="90" t="e">
        <f>"HTP.P('&lt;"&amp;#REF!&amp;"&gt;' || "&amp;IF(MID(#REF!,1,4)="STUB","NULL","REC."&amp;#REF!)&amp;" || '&lt;/"&amp;#REF!&amp;"&gt;');"</f>
        <v>#REF!</v>
      </c>
      <c r="B625" s="91"/>
      <c r="C625" s="90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 x14ac:dyDescent="0.25">
      <c r="A626" s="90" t="e">
        <f>"HTP.P('&lt;"&amp;#REF!&amp;"&gt;' || "&amp;IF(MID(#REF!,1,4)="STUB","NULL","REC."&amp;#REF!)&amp;" || '&lt;/"&amp;#REF!&amp;"&gt;');"</f>
        <v>#REF!</v>
      </c>
      <c r="B626" s="91"/>
      <c r="C626" s="90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 x14ac:dyDescent="0.25">
      <c r="A627" s="90" t="e">
        <f>"HTP.P('&lt;"&amp;#REF!&amp;"&gt;' || "&amp;IF(MID(#REF!,1,4)="STUB","NULL","REC."&amp;#REF!)&amp;" || '&lt;/"&amp;#REF!&amp;"&gt;');"</f>
        <v>#REF!</v>
      </c>
      <c r="B627" s="91"/>
      <c r="C627" s="90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 x14ac:dyDescent="0.25">
      <c r="A628" s="90" t="e">
        <f>"HTP.P('&lt;"&amp;#REF!&amp;"&gt;' || "&amp;IF(MID(#REF!,1,4)="STUB","NULL","REC."&amp;#REF!)&amp;" || '&lt;/"&amp;#REF!&amp;"&gt;');"</f>
        <v>#REF!</v>
      </c>
      <c r="B628" s="91"/>
      <c r="C628" s="90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 x14ac:dyDescent="0.25">
      <c r="A629" s="90" t="e">
        <f>"HTP.P('&lt;"&amp;#REF!&amp;"&gt;' || "&amp;IF(MID(#REF!,1,4)="STUB","NULL","REC."&amp;#REF!)&amp;" || '&lt;/"&amp;#REF!&amp;"&gt;');"</f>
        <v>#REF!</v>
      </c>
      <c r="B629" s="91"/>
      <c r="C629" s="90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 x14ac:dyDescent="0.25">
      <c r="A630" s="90" t="e">
        <f>"HTP.P('&lt;"&amp;#REF!&amp;"&gt;' || "&amp;IF(MID(#REF!,1,4)="STUB","NULL","REC."&amp;#REF!)&amp;" || '&lt;/"&amp;#REF!&amp;"&gt;');"</f>
        <v>#REF!</v>
      </c>
      <c r="B630" s="91"/>
      <c r="C630" s="90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 x14ac:dyDescent="0.25">
      <c r="A631" s="90" t="e">
        <f>"HTP.P('&lt;"&amp;#REF!&amp;"&gt;' || "&amp;IF(MID(#REF!,1,4)="STUB","NULL","REC."&amp;#REF!)&amp;" || '&lt;/"&amp;#REF!&amp;"&gt;');"</f>
        <v>#REF!</v>
      </c>
      <c r="B631" s="91"/>
      <c r="C631" s="90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 x14ac:dyDescent="0.25">
      <c r="A632" s="90" t="e">
        <f>"HTP.P('&lt;"&amp;#REF!&amp;"&gt;' || "&amp;IF(MID(#REF!,1,4)="STUB","NULL","REC."&amp;#REF!)&amp;" || '&lt;/"&amp;#REF!&amp;"&gt;');"</f>
        <v>#REF!</v>
      </c>
      <c r="B632" s="91"/>
      <c r="C632" s="90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 x14ac:dyDescent="0.25">
      <c r="A633" s="90" t="e">
        <f>"HTP.P('&lt;"&amp;#REF!&amp;"&gt;' || "&amp;IF(MID(#REF!,1,4)="STUB","NULL","REC."&amp;#REF!)&amp;" || '&lt;/"&amp;#REF!&amp;"&gt;');"</f>
        <v>#REF!</v>
      </c>
      <c r="B633" s="91"/>
      <c r="C633" s="90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 x14ac:dyDescent="0.25">
      <c r="A634" s="90" t="e">
        <f>"HTP.P('&lt;"&amp;#REF!&amp;"&gt;' || "&amp;IF(MID(#REF!,1,4)="STUB","NULL","REC."&amp;#REF!)&amp;" || '&lt;/"&amp;#REF!&amp;"&gt;');"</f>
        <v>#REF!</v>
      </c>
      <c r="B634" s="91"/>
      <c r="C634" s="90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 x14ac:dyDescent="0.25">
      <c r="A635" s="90" t="e">
        <f>"HTP.P('&lt;"&amp;#REF!&amp;"&gt;' || "&amp;IF(MID(#REF!,1,4)="STUB","NULL","REC."&amp;#REF!)&amp;" || '&lt;/"&amp;#REF!&amp;"&gt;');"</f>
        <v>#REF!</v>
      </c>
      <c r="B635" s="91"/>
      <c r="C635" s="90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 x14ac:dyDescent="0.25">
      <c r="A636" s="90" t="e">
        <f>"HTP.P('&lt;"&amp;#REF!&amp;"&gt;' || "&amp;IF(MID(#REF!,1,4)="STUB","NULL","REC."&amp;#REF!)&amp;" || '&lt;/"&amp;#REF!&amp;"&gt;');"</f>
        <v>#REF!</v>
      </c>
      <c r="B636" s="91"/>
      <c r="C636" s="90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 x14ac:dyDescent="0.25">
      <c r="A637" s="90" t="e">
        <f>"HTP.P('&lt;"&amp;#REF!&amp;"&gt;' || "&amp;IF(MID(#REF!,1,4)="STUB","NULL","REC."&amp;#REF!)&amp;" || '&lt;/"&amp;#REF!&amp;"&gt;');"</f>
        <v>#REF!</v>
      </c>
      <c r="B637" s="91"/>
      <c r="C637" s="90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 x14ac:dyDescent="0.25">
      <c r="A638" s="90" t="e">
        <f>"HTP.P('&lt;"&amp;#REF!&amp;"&gt;' || "&amp;IF(MID(#REF!,1,4)="STUB","NULL","REC."&amp;#REF!)&amp;" || '&lt;/"&amp;#REF!&amp;"&gt;');"</f>
        <v>#REF!</v>
      </c>
      <c r="B638" s="91"/>
      <c r="C638" s="90" t="e">
        <f>"DECODE(C_T."&amp;#REF!&amp;", 0, NULL, C_T."&amp;#REF!&amp;") AS "&amp;#REF!&amp;","</f>
        <v>#REF!</v>
      </c>
      <c r="D638" s="91"/>
      <c r="F638" s="91"/>
      <c r="G638" s="91"/>
      <c r="H638" s="91"/>
      <c r="I638" s="91"/>
      <c r="J638" s="91"/>
    </row>
    <row r="639" spans="1:10" ht="11.25" customHeight="1" x14ac:dyDescent="0.25">
      <c r="A639" s="90" t="e">
        <f>"HTP.P('&lt;"&amp;#REF!&amp;"&gt;' || "&amp;IF(MID(#REF!,1,4)="STUB","NULL","REC."&amp;#REF!)&amp;" || '&lt;/"&amp;#REF!&amp;"&gt;');"</f>
        <v>#REF!</v>
      </c>
      <c r="B639" s="91"/>
      <c r="C639" s="90" t="e">
        <f>"DECODE(C_T."&amp;#REF!&amp;", 0, NULL, C_T."&amp;#REF!&amp;") AS "&amp;#REF!&amp;","</f>
        <v>#REF!</v>
      </c>
      <c r="D639" s="91"/>
      <c r="F639" s="91"/>
      <c r="G639" s="91"/>
      <c r="H639" s="91"/>
      <c r="I639" s="91"/>
      <c r="J639" s="91"/>
    </row>
    <row r="640" spans="1:10" ht="11.25" customHeight="1" x14ac:dyDescent="0.25">
      <c r="A640" s="90" t="e">
        <f>"HTP.P('&lt;"&amp;#REF!&amp;"&gt;' || "&amp;IF(MID(#REF!,1,4)="STUB","NULL","REC."&amp;#REF!)&amp;" || '&lt;/"&amp;#REF!&amp;"&gt;');"</f>
        <v>#REF!</v>
      </c>
      <c r="B640" s="91"/>
      <c r="C640" s="90" t="e">
        <f>"DECODE(C_T."&amp;#REF!&amp;", 0, NULL, C_T."&amp;#REF!&amp;") AS "&amp;#REF!&amp;","</f>
        <v>#REF!</v>
      </c>
      <c r="D640" s="91"/>
      <c r="F640" s="91"/>
      <c r="G640" s="91"/>
      <c r="H640" s="91"/>
      <c r="I640" s="91"/>
      <c r="J640" s="91"/>
    </row>
    <row r="641" spans="1:10" ht="11.25" customHeight="1" x14ac:dyDescent="0.25">
      <c r="A641" s="90" t="e">
        <f>"HTP.P('&lt;"&amp;#REF!&amp;"&gt;' || "&amp;IF(MID(#REF!,1,4)="STUB","NULL","REC."&amp;#REF!)&amp;" || '&lt;/"&amp;#REF!&amp;"&gt;');"</f>
        <v>#REF!</v>
      </c>
      <c r="B641" s="91"/>
      <c r="C641" s="90" t="e">
        <f>"DECODE(C_T."&amp;#REF!&amp;", 0, NULL, C_T."&amp;#REF!&amp;") AS "&amp;#REF!&amp;","</f>
        <v>#REF!</v>
      </c>
      <c r="D641" s="91"/>
      <c r="F641" s="91"/>
      <c r="G641" s="91"/>
      <c r="H641" s="91"/>
      <c r="I641" s="91"/>
      <c r="J641" s="91"/>
    </row>
    <row r="642" spans="1:10" ht="11.25" customHeight="1" x14ac:dyDescent="0.25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 x14ac:dyDescent="0.25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 x14ac:dyDescent="0.25">
      <c r="A644" s="91"/>
      <c r="B644" s="91"/>
      <c r="C644" s="91"/>
      <c r="D644" s="91"/>
      <c r="F644" s="91"/>
      <c r="G644" s="91"/>
      <c r="H644" s="91"/>
      <c r="I644" s="91"/>
      <c r="J644" s="91"/>
    </row>
    <row r="645" spans="1:10" ht="11.25" customHeight="1" x14ac:dyDescent="0.25">
      <c r="A645" s="91"/>
      <c r="B645" s="91"/>
      <c r="C645" s="91"/>
      <c r="D645" s="91"/>
      <c r="F645" s="91"/>
      <c r="G645" s="91"/>
      <c r="H645" s="91"/>
      <c r="I645" s="91"/>
      <c r="J645" s="91"/>
    </row>
    <row r="646" spans="1:10" ht="11.25" customHeight="1" x14ac:dyDescent="0.25">
      <c r="A646" s="91"/>
      <c r="B646" s="91"/>
      <c r="C646" s="91"/>
      <c r="D646" s="91"/>
      <c r="F646" s="91"/>
      <c r="G646" s="91"/>
      <c r="H646" s="91"/>
      <c r="I646" s="91"/>
      <c r="J646" s="91"/>
    </row>
    <row r="647" spans="1:10" ht="11.25" customHeight="1" x14ac:dyDescent="0.25">
      <c r="A647" s="91"/>
      <c r="B647" s="91"/>
      <c r="C647" s="91"/>
      <c r="D647" s="91"/>
      <c r="F647" s="91"/>
      <c r="G647" s="91"/>
      <c r="H647" s="91"/>
      <c r="I647" s="91"/>
      <c r="J647" s="91"/>
    </row>
    <row r="648" spans="1:10" ht="11.25" customHeight="1" x14ac:dyDescent="0.25">
      <c r="A648" s="90" t="e">
        <f>"HTP.P('&lt;"&amp;#REF!&amp;"&gt;' || "&amp;IF(MID(#REF!,1,6)="L_STUB","NULL","REC."&amp;#REF!)&amp;" || '&lt;/"&amp;#REF!&amp;"&gt;');"</f>
        <v>#REF!</v>
      </c>
      <c r="B648" s="91"/>
      <c r="C648" s="90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 x14ac:dyDescent="0.25">
      <c r="A649" s="90" t="e">
        <f>"HTP.P('&lt;"&amp;#REF!&amp;"&gt;' || "&amp;IF(MID(#REF!,1,6)="L_STUB","NULL","REC."&amp;#REF!)&amp;" || '&lt;/"&amp;#REF!&amp;"&gt;');"</f>
        <v>#REF!</v>
      </c>
      <c r="B649" s="91"/>
      <c r="C649" s="90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 x14ac:dyDescent="0.25">
      <c r="A650" s="90" t="e">
        <f>"HTP.P('&lt;"&amp;#REF!&amp;"&gt;' || "&amp;IF(MID(#REF!,1,6)="L_STUB","NULL","REC."&amp;#REF!)&amp;" || '&lt;/"&amp;#REF!&amp;"&gt;');"</f>
        <v>#REF!</v>
      </c>
      <c r="B650" s="91"/>
      <c r="C650" s="90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 x14ac:dyDescent="0.25">
      <c r="A651" s="90" t="e">
        <f>"HTP.P('&lt;"&amp;#REF!&amp;"&gt;' || "&amp;IF(MID(#REF!,1,6)="L_STUB","NULL","REC."&amp;#REF!)&amp;" || '&lt;/"&amp;#REF!&amp;"&gt;');"</f>
        <v>#REF!</v>
      </c>
      <c r="B651" s="91"/>
      <c r="C651" s="90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 x14ac:dyDescent="0.25">
      <c r="A652" s="90" t="e">
        <f>"HTP.P('&lt;"&amp;#REF!&amp;"&gt;' || "&amp;IF(MID(#REF!,1,6)="L_STUB","NULL","REC."&amp;#REF!)&amp;" || '&lt;/"&amp;#REF!&amp;"&gt;');"</f>
        <v>#REF!</v>
      </c>
      <c r="B652" s="91"/>
      <c r="C652" s="90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 x14ac:dyDescent="0.25">
      <c r="A653" s="90" t="e">
        <f>"HTP.P('&lt;"&amp;#REF!&amp;"&gt;' || "&amp;IF(MID(#REF!,1,6)="L_STUB","NULL","REC."&amp;#REF!)&amp;" || '&lt;/"&amp;#REF!&amp;"&gt;');"</f>
        <v>#REF!</v>
      </c>
      <c r="B653" s="91"/>
      <c r="C653" s="90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 x14ac:dyDescent="0.25">
      <c r="A654" s="90" t="e">
        <f>"HTP.P('&lt;"&amp;#REF!&amp;"&gt;' || "&amp;IF(MID(#REF!,1,6)="L_STUB","NULL","REC."&amp;#REF!)&amp;" || '&lt;/"&amp;#REF!&amp;"&gt;');"</f>
        <v>#REF!</v>
      </c>
      <c r="B654" s="91"/>
      <c r="C654" s="90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 x14ac:dyDescent="0.25">
      <c r="A655" s="90" t="e">
        <f>"HTP.P('&lt;"&amp;#REF!&amp;"&gt;' || "&amp;IF(MID(#REF!,1,6)="L_STUB","NULL","REC."&amp;#REF!)&amp;" || '&lt;/"&amp;#REF!&amp;"&gt;');"</f>
        <v>#REF!</v>
      </c>
      <c r="B655" s="91"/>
      <c r="C655" s="90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 x14ac:dyDescent="0.25">
      <c r="A656" s="90" t="e">
        <f>"HTP.P('&lt;"&amp;#REF!&amp;"&gt;' || "&amp;IF(MID(#REF!,1,6)="L_STUB","NULL","REC."&amp;#REF!)&amp;" || '&lt;/"&amp;#REF!&amp;"&gt;');"</f>
        <v>#REF!</v>
      </c>
      <c r="B656" s="91"/>
      <c r="C656" s="90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 x14ac:dyDescent="0.25">
      <c r="A657" s="90" t="e">
        <f>"HTP.P('&lt;"&amp;#REF!&amp;"&gt;' || "&amp;IF(MID(#REF!,1,6)="L_STUB","NULL","REC."&amp;#REF!)&amp;" || '&lt;/"&amp;#REF!&amp;"&gt;');"</f>
        <v>#REF!</v>
      </c>
      <c r="B657" s="91"/>
      <c r="C657" s="90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 x14ac:dyDescent="0.25">
      <c r="A658" s="90" t="e">
        <f>"HTP.P('&lt;"&amp;#REF!&amp;"&gt;' || "&amp;IF(MID(#REF!,1,6)="L_STUB","NULL","REC."&amp;#REF!)&amp;" || '&lt;/"&amp;#REF!&amp;"&gt;');"</f>
        <v>#REF!</v>
      </c>
      <c r="B658" s="91"/>
      <c r="C658" s="90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 x14ac:dyDescent="0.25">
      <c r="A659" s="90" t="e">
        <f>"HTP.P('&lt;"&amp;#REF!&amp;"&gt;' || "&amp;IF(MID(#REF!,1,6)="L_STUB","NULL","REC."&amp;#REF!)&amp;" || '&lt;/"&amp;#REF!&amp;"&gt;');"</f>
        <v>#REF!</v>
      </c>
      <c r="B659" s="91"/>
      <c r="C659" s="90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 x14ac:dyDescent="0.25">
      <c r="A660" s="90" t="e">
        <f>"HTP.P('&lt;"&amp;#REF!&amp;"&gt;' || "&amp;IF(MID(#REF!,1,6)="L_STUB","NULL","REC."&amp;#REF!)&amp;" || '&lt;/"&amp;#REF!&amp;"&gt;');"</f>
        <v>#REF!</v>
      </c>
      <c r="B660" s="91"/>
      <c r="C660" s="90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 x14ac:dyDescent="0.25">
      <c r="A661" s="90" t="e">
        <f>"HTP.P('&lt;"&amp;#REF!&amp;"&gt;' || "&amp;IF(MID(#REF!,1,6)="L_STUB","NULL","REC."&amp;#REF!)&amp;" || '&lt;/"&amp;#REF!&amp;"&gt;');"</f>
        <v>#REF!</v>
      </c>
      <c r="B661" s="91"/>
      <c r="C661" s="90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 x14ac:dyDescent="0.25">
      <c r="A662" s="90" t="e">
        <f>"HTP.P('&lt;"&amp;#REF!&amp;"&gt;' || "&amp;IF(MID(#REF!,1,6)="L_STUB","NULL","REC."&amp;#REF!)&amp;" || '&lt;/"&amp;#REF!&amp;"&gt;');"</f>
        <v>#REF!</v>
      </c>
      <c r="B662" s="91"/>
      <c r="C662" s="90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 x14ac:dyDescent="0.25">
      <c r="A663" s="90" t="e">
        <f>"HTP.P('&lt;"&amp;#REF!&amp;"&gt;' || "&amp;IF(MID(#REF!,1,6)="L_STUB","NULL","REC."&amp;#REF!)&amp;" || '&lt;/"&amp;#REF!&amp;"&gt;');"</f>
        <v>#REF!</v>
      </c>
      <c r="B663" s="91"/>
      <c r="C663" s="90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 x14ac:dyDescent="0.25">
      <c r="A664" s="90" t="e">
        <f>"HTP.P('&lt;"&amp;#REF!&amp;"&gt;' || "&amp;IF(MID(#REF!,1,6)="L_STUB","NULL","REC."&amp;#REF!)&amp;" || '&lt;/"&amp;#REF!&amp;"&gt;');"</f>
        <v>#REF!</v>
      </c>
      <c r="B664" s="91"/>
      <c r="C664" s="90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 x14ac:dyDescent="0.25">
      <c r="A665" s="90" t="e">
        <f>"HTP.P('&lt;"&amp;#REF!&amp;"&gt;' || "&amp;IF(MID(#REF!,1,6)="L_STUB","NULL","REC."&amp;#REF!)&amp;" || '&lt;/"&amp;#REF!&amp;"&gt;');"</f>
        <v>#REF!</v>
      </c>
      <c r="B665" s="91"/>
      <c r="C665" s="90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 x14ac:dyDescent="0.25">
      <c r="A666" s="90" t="e">
        <f>"HTP.P('&lt;"&amp;#REF!&amp;"&gt;' || "&amp;IF(MID(#REF!,1,6)="L_STUB","NULL","REC."&amp;#REF!)&amp;" || '&lt;/"&amp;#REF!&amp;"&gt;');"</f>
        <v>#REF!</v>
      </c>
      <c r="B666" s="91"/>
      <c r="C666" s="90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 x14ac:dyDescent="0.25">
      <c r="A667" s="90" t="e">
        <f>"HTP.P('&lt;"&amp;#REF!&amp;"&gt;' || "&amp;IF(MID(#REF!,1,6)="L_STUB","NULL","REC."&amp;#REF!)&amp;" || '&lt;/"&amp;#REF!&amp;"&gt;');"</f>
        <v>#REF!</v>
      </c>
      <c r="B667" s="91"/>
      <c r="C667" s="90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 x14ac:dyDescent="0.25">
      <c r="A668" s="90" t="e">
        <f>"HTP.P('&lt;"&amp;#REF!&amp;"&gt;' || "&amp;IF(MID(#REF!,1,6)="L_STUB","NULL","REC."&amp;#REF!)&amp;" || '&lt;/"&amp;#REF!&amp;"&gt;');"</f>
        <v>#REF!</v>
      </c>
      <c r="B668" s="91"/>
      <c r="C668" s="90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 x14ac:dyDescent="0.25">
      <c r="A669" s="90" t="e">
        <f>"HTP.P('&lt;"&amp;#REF!&amp;"&gt;' || "&amp;IF(MID(#REF!,1,6)="L_STUB","NULL","REC."&amp;#REF!)&amp;" || '&lt;/"&amp;#REF!&amp;"&gt;');"</f>
        <v>#REF!</v>
      </c>
      <c r="B669" s="91"/>
      <c r="C669" s="90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 x14ac:dyDescent="0.25">
      <c r="A670" s="90" t="e">
        <f>"HTP.P('&lt;"&amp;#REF!&amp;"&gt;' || "&amp;IF(MID(#REF!,1,6)="L_STUB","NULL","REC."&amp;#REF!)&amp;" || '&lt;/"&amp;#REF!&amp;"&gt;');"</f>
        <v>#REF!</v>
      </c>
      <c r="B670" s="91"/>
      <c r="C670" s="90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 x14ac:dyDescent="0.25">
      <c r="A671" s="90" t="e">
        <f>"HTP.P('&lt;"&amp;#REF!&amp;"&gt;' || "&amp;IF(MID(#REF!,1,6)="L_STUB","NULL","REC."&amp;#REF!)&amp;" || '&lt;/"&amp;#REF!&amp;"&gt;');"</f>
        <v>#REF!</v>
      </c>
      <c r="B671" s="91"/>
      <c r="C671" s="90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 x14ac:dyDescent="0.25">
      <c r="A672" s="90" t="e">
        <f>"HTP.P('&lt;"&amp;#REF!&amp;"&gt;' || "&amp;IF(MID(#REF!,1,6)="L_STUB","NULL","REC."&amp;#REF!)&amp;" || '&lt;/"&amp;#REF!&amp;"&gt;');"</f>
        <v>#REF!</v>
      </c>
      <c r="B672" s="91"/>
      <c r="C672" s="90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 x14ac:dyDescent="0.25">
      <c r="A673" s="90" t="e">
        <f>"HTP.P('&lt;"&amp;#REF!&amp;"&gt;' || "&amp;IF(MID(#REF!,1,6)="L_STUB","NULL","REC."&amp;#REF!)&amp;" || '&lt;/"&amp;#REF!&amp;"&gt;');"</f>
        <v>#REF!</v>
      </c>
      <c r="B673" s="91"/>
      <c r="C673" s="90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 x14ac:dyDescent="0.25">
      <c r="A674" s="90" t="e">
        <f>"HTP.P('&lt;"&amp;#REF!&amp;"&gt;' || "&amp;IF(MID(#REF!,1,6)="L_STUB","NULL","REC."&amp;#REF!)&amp;" || '&lt;/"&amp;#REF!&amp;"&gt;');"</f>
        <v>#REF!</v>
      </c>
      <c r="B674" s="91"/>
      <c r="C674" s="90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 x14ac:dyDescent="0.25">
      <c r="A675" s="90" t="e">
        <f>"HTP.P('&lt;"&amp;#REF!&amp;"&gt;' || "&amp;IF(MID(#REF!,1,6)="L_STUB","NULL","REC."&amp;#REF!)&amp;" || '&lt;/"&amp;#REF!&amp;"&gt;');"</f>
        <v>#REF!</v>
      </c>
      <c r="B675" s="91"/>
      <c r="C675" s="90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 x14ac:dyDescent="0.25">
      <c r="A676" s="90" t="e">
        <f>"HTP.P('&lt;"&amp;#REF!&amp;"&gt;' || "&amp;IF(MID(#REF!,1,6)="L_STUB","NULL","REC."&amp;#REF!)&amp;" || '&lt;/"&amp;#REF!&amp;"&gt;');"</f>
        <v>#REF!</v>
      </c>
      <c r="B676" s="91"/>
      <c r="C676" s="90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 x14ac:dyDescent="0.25">
      <c r="A677" s="90" t="e">
        <f>"HTP.P('&lt;"&amp;#REF!&amp;"&gt;' || "&amp;IF(MID(#REF!,1,6)="L_STUB","NULL","REC."&amp;#REF!)&amp;" || '&lt;/"&amp;#REF!&amp;"&gt;');"</f>
        <v>#REF!</v>
      </c>
      <c r="B677" s="91"/>
      <c r="C677" s="90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 x14ac:dyDescent="0.25">
      <c r="A678" s="90" t="e">
        <f>"HTP.P('&lt;"&amp;#REF!&amp;"&gt;' || "&amp;IF(MID(#REF!,1,6)="L_STUB","NULL","REC."&amp;#REF!)&amp;" || '&lt;/"&amp;#REF!&amp;"&gt;');"</f>
        <v>#REF!</v>
      </c>
      <c r="B678" s="91"/>
      <c r="C678" s="90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 x14ac:dyDescent="0.25">
      <c r="A679" s="90" t="e">
        <f>"HTP.P('&lt;"&amp;#REF!&amp;"&gt;' || "&amp;IF(MID(#REF!,1,6)="L_STUB","NULL","REC."&amp;#REF!)&amp;" || '&lt;/"&amp;#REF!&amp;"&gt;');"</f>
        <v>#REF!</v>
      </c>
      <c r="B679" s="91"/>
      <c r="C679" s="90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 x14ac:dyDescent="0.25">
      <c r="A680" s="90" t="e">
        <f>"HTP.P('&lt;"&amp;#REF!&amp;"&gt;' || "&amp;IF(MID(#REF!,1,6)="L_STUB","NULL","REC."&amp;#REF!)&amp;" || '&lt;/"&amp;#REF!&amp;"&gt;');"</f>
        <v>#REF!</v>
      </c>
      <c r="B680" s="91"/>
      <c r="C680" s="90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 x14ac:dyDescent="0.25">
      <c r="A681" s="90" t="e">
        <f>"HTP.P('&lt;"&amp;#REF!&amp;"&gt;' || "&amp;IF(MID(#REF!,1,6)="L_STUB","NULL","REC."&amp;#REF!)&amp;" || '&lt;/"&amp;#REF!&amp;"&gt;');"</f>
        <v>#REF!</v>
      </c>
      <c r="B681" s="91"/>
      <c r="C681" s="90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 x14ac:dyDescent="0.25">
      <c r="A682" s="90" t="e">
        <f>"HTP.P('&lt;"&amp;#REF!&amp;"&gt;' || "&amp;IF(MID(#REF!,1,6)="L_STUB","NULL","REC."&amp;#REF!)&amp;" || '&lt;/"&amp;#REF!&amp;"&gt;');"</f>
        <v>#REF!</v>
      </c>
      <c r="B682" s="91"/>
      <c r="C682" s="90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 x14ac:dyDescent="0.25">
      <c r="A683" s="90" t="e">
        <f>"HTP.P('&lt;"&amp;#REF!&amp;"&gt;' || "&amp;IF(MID(#REF!,1,6)="L_STUB","NULL","REC."&amp;#REF!)&amp;" || '&lt;/"&amp;#REF!&amp;"&gt;');"</f>
        <v>#REF!</v>
      </c>
      <c r="B683" s="91"/>
      <c r="C683" s="90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 x14ac:dyDescent="0.25">
      <c r="A684" s="90" t="e">
        <f>"HTP.P('&lt;"&amp;#REF!&amp;"&gt;' || "&amp;IF(MID(#REF!,1,6)="L_STUB","NULL","REC."&amp;#REF!)&amp;" || '&lt;/"&amp;#REF!&amp;"&gt;');"</f>
        <v>#REF!</v>
      </c>
      <c r="B684" s="91"/>
      <c r="C684" s="90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 x14ac:dyDescent="0.25">
      <c r="A685" s="90" t="e">
        <f>"HTP.P('&lt;"&amp;#REF!&amp;"&gt;' || "&amp;IF(MID(#REF!,1,6)="L_STUB","NULL","REC."&amp;#REF!)&amp;" || '&lt;/"&amp;#REF!&amp;"&gt;');"</f>
        <v>#REF!</v>
      </c>
      <c r="B685" s="91"/>
      <c r="C685" s="90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 x14ac:dyDescent="0.25">
      <c r="A686" s="90" t="e">
        <f>"HTP.P('&lt;"&amp;#REF!&amp;"&gt;' || "&amp;IF(MID(#REF!,1,6)="L_STUB","NULL","REC."&amp;#REF!)&amp;" || '&lt;/"&amp;#REF!&amp;"&gt;');"</f>
        <v>#REF!</v>
      </c>
      <c r="B686" s="91"/>
      <c r="C686" s="90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 x14ac:dyDescent="0.25">
      <c r="A687" s="90" t="e">
        <f>"HTP.P('&lt;"&amp;#REF!&amp;"&gt;' || "&amp;IF(MID(#REF!,1,6)="L_STUB","NULL","REC."&amp;#REF!)&amp;" || '&lt;/"&amp;#REF!&amp;"&gt;');"</f>
        <v>#REF!</v>
      </c>
      <c r="B687" s="91"/>
      <c r="C687" s="90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 x14ac:dyDescent="0.25">
      <c r="A688" s="90" t="e">
        <f>"HTP.P('&lt;"&amp;#REF!&amp;"&gt;' || "&amp;IF(MID(#REF!,1,6)="L_STUB","NULL","REC."&amp;#REF!)&amp;" || '&lt;/"&amp;#REF!&amp;"&gt;');"</f>
        <v>#REF!</v>
      </c>
      <c r="B688" s="91"/>
      <c r="C688" s="90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 x14ac:dyDescent="0.25">
      <c r="A689" s="90" t="e">
        <f>"HTP.P('&lt;"&amp;#REF!&amp;"&gt;' || "&amp;IF(MID(#REF!,1,6)="L_STUB","NULL","REC."&amp;#REF!)&amp;" || '&lt;/"&amp;#REF!&amp;"&gt;');"</f>
        <v>#REF!</v>
      </c>
      <c r="B689" s="91"/>
      <c r="C689" s="90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 x14ac:dyDescent="0.25">
      <c r="A690" s="90" t="e">
        <f>"HTP.P('&lt;"&amp;#REF!&amp;"&gt;' || "&amp;IF(MID(#REF!,1,6)="L_STUB","NULL","REC."&amp;#REF!)&amp;" || '&lt;/"&amp;#REF!&amp;"&gt;');"</f>
        <v>#REF!</v>
      </c>
      <c r="B690" s="91"/>
      <c r="C690" s="90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 x14ac:dyDescent="0.25">
      <c r="A691" s="90" t="e">
        <f>"HTP.P('&lt;"&amp;#REF!&amp;"&gt;' || "&amp;IF(MID(#REF!,1,6)="L_STUB","NULL","REC."&amp;#REF!)&amp;" || '&lt;/"&amp;#REF!&amp;"&gt;');"</f>
        <v>#REF!</v>
      </c>
      <c r="B691" s="91"/>
      <c r="C691" s="90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 x14ac:dyDescent="0.25">
      <c r="A692" s="90" t="e">
        <f>"HTP.P('&lt;"&amp;#REF!&amp;"&gt;' || "&amp;IF(MID(#REF!,1,6)="L_STUB","NULL","REC."&amp;#REF!)&amp;" || '&lt;/"&amp;#REF!&amp;"&gt;');"</f>
        <v>#REF!</v>
      </c>
      <c r="B692" s="91"/>
      <c r="C692" s="90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 x14ac:dyDescent="0.25">
      <c r="A693" s="90" t="e">
        <f>"HTP.P('&lt;"&amp;#REF!&amp;"&gt;' || "&amp;IF(MID(#REF!,1,6)="L_STUB","NULL","REC."&amp;#REF!)&amp;" || '&lt;/"&amp;#REF!&amp;"&gt;');"</f>
        <v>#REF!</v>
      </c>
      <c r="B693" s="91"/>
      <c r="C693" s="90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 x14ac:dyDescent="0.25">
      <c r="A694" s="90" t="e">
        <f>"HTP.P('&lt;"&amp;#REF!&amp;"&gt;' || "&amp;IF(MID(#REF!,1,6)="L_STUB","NULL","REC."&amp;#REF!)&amp;" || '&lt;/"&amp;#REF!&amp;"&gt;');"</f>
        <v>#REF!</v>
      </c>
      <c r="B694" s="91"/>
      <c r="C694" s="90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 x14ac:dyDescent="0.25">
      <c r="A695" s="90" t="e">
        <f>"HTP.P('&lt;"&amp;#REF!&amp;"&gt;' || "&amp;IF(MID(#REF!,1,6)="L_STUB","NULL","REC."&amp;#REF!)&amp;" || '&lt;/"&amp;#REF!&amp;"&gt;');"</f>
        <v>#REF!</v>
      </c>
      <c r="B695" s="91"/>
      <c r="C695" s="90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 x14ac:dyDescent="0.25">
      <c r="A696" s="90" t="e">
        <f>"HTP.P('&lt;"&amp;#REF!&amp;"&gt;' || "&amp;IF(MID(#REF!,1,6)="L_STUB","NULL","REC."&amp;#REF!)&amp;" || '&lt;/"&amp;#REF!&amp;"&gt;');"</f>
        <v>#REF!</v>
      </c>
      <c r="B696" s="91"/>
      <c r="C696" s="90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 x14ac:dyDescent="0.25">
      <c r="A697" s="90" t="e">
        <f>"HTP.P('&lt;"&amp;#REF!&amp;"&gt;' || "&amp;IF(MID(#REF!,1,6)="L_STUB","NULL","REC."&amp;#REF!)&amp;" || '&lt;/"&amp;#REF!&amp;"&gt;');"</f>
        <v>#REF!</v>
      </c>
      <c r="B697" s="91"/>
      <c r="C697" s="90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 x14ac:dyDescent="0.25">
      <c r="A698" s="90" t="e">
        <f>"HTP.P('&lt;"&amp;#REF!&amp;"&gt;' || "&amp;IF(MID(#REF!,1,6)="L_STUB","NULL","REC."&amp;#REF!)&amp;" || '&lt;/"&amp;#REF!&amp;"&gt;');"</f>
        <v>#REF!</v>
      </c>
      <c r="B698" s="91"/>
      <c r="C698" s="90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 x14ac:dyDescent="0.25">
      <c r="A699" s="90" t="e">
        <f>"HTP.P('&lt;"&amp;#REF!&amp;"&gt;' || "&amp;IF(MID(#REF!,1,6)="L_STUB","NULL","REC."&amp;#REF!)&amp;" || '&lt;/"&amp;#REF!&amp;"&gt;');"</f>
        <v>#REF!</v>
      </c>
      <c r="B699" s="91"/>
      <c r="C699" s="90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 x14ac:dyDescent="0.25">
      <c r="A700" s="90" t="e">
        <f>"HTP.P('&lt;"&amp;#REF!&amp;"&gt;' || "&amp;IF(MID(#REF!,1,6)="L_STUB","NULL","REC."&amp;#REF!)&amp;" || '&lt;/"&amp;#REF!&amp;"&gt;');"</f>
        <v>#REF!</v>
      </c>
      <c r="B700" s="91"/>
      <c r="C700" s="90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 x14ac:dyDescent="0.25">
      <c r="A701" s="90" t="e">
        <f>"HTP.P('&lt;"&amp;#REF!&amp;"&gt;' || "&amp;IF(MID(#REF!,1,6)="L_STUB","NULL","REC."&amp;#REF!)&amp;" || '&lt;/"&amp;#REF!&amp;"&gt;');"</f>
        <v>#REF!</v>
      </c>
      <c r="B701" s="91"/>
      <c r="C701" s="90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 x14ac:dyDescent="0.25">
      <c r="A702" s="90" t="e">
        <f>"HTP.P('&lt;"&amp;#REF!&amp;"&gt;' || "&amp;IF(MID(#REF!,1,6)="L_STUB","NULL","REC."&amp;#REF!)&amp;" || '&lt;/"&amp;#REF!&amp;"&gt;');"</f>
        <v>#REF!</v>
      </c>
      <c r="B702" s="91"/>
      <c r="C702" s="90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 x14ac:dyDescent="0.25">
      <c r="A703" s="90" t="e">
        <f>"HTP.P('&lt;"&amp;#REF!&amp;"&gt;' || "&amp;IF(MID(#REF!,1,6)="L_STUB","NULL","REC."&amp;#REF!)&amp;" || '&lt;/"&amp;#REF!&amp;"&gt;');"</f>
        <v>#REF!</v>
      </c>
      <c r="B703" s="91"/>
      <c r="C703" s="90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 x14ac:dyDescent="0.25">
      <c r="A704" s="90" t="e">
        <f>"HTP.P('&lt;"&amp;#REF!&amp;"&gt;' || "&amp;IF(MID(#REF!,1,6)="L_STUB","NULL","REC."&amp;#REF!)&amp;" || '&lt;/"&amp;#REF!&amp;"&gt;');"</f>
        <v>#REF!</v>
      </c>
      <c r="B704" s="91"/>
      <c r="C704" s="90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 x14ac:dyDescent="0.25">
      <c r="A705" s="90" t="e">
        <f>"HTP.P('&lt;"&amp;#REF!&amp;"&gt;' || "&amp;IF(MID(#REF!,1,6)="L_STUB","NULL","REC."&amp;#REF!)&amp;" || '&lt;/"&amp;#REF!&amp;"&gt;');"</f>
        <v>#REF!</v>
      </c>
      <c r="B705" s="91"/>
      <c r="C705" s="90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 x14ac:dyDescent="0.25">
      <c r="A706" s="90" t="e">
        <f>"HTP.P('&lt;"&amp;#REF!&amp;"&gt;' || "&amp;IF(MID(#REF!,1,6)="L_STUB","NULL","REC."&amp;#REF!)&amp;" || '&lt;/"&amp;#REF!&amp;"&gt;');"</f>
        <v>#REF!</v>
      </c>
      <c r="B706" s="91"/>
      <c r="C706" s="90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 x14ac:dyDescent="0.25">
      <c r="A707" s="90" t="e">
        <f>"HTP.P('&lt;"&amp;#REF!&amp;"&gt;' || "&amp;IF(MID(#REF!,1,6)="L_STUB","NULL","REC."&amp;#REF!)&amp;" || '&lt;/"&amp;#REF!&amp;"&gt;');"</f>
        <v>#REF!</v>
      </c>
      <c r="B707" s="91"/>
      <c r="C707" s="90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 x14ac:dyDescent="0.25">
      <c r="A708" s="90" t="e">
        <f>"HTP.P('&lt;"&amp;#REF!&amp;"&gt;' || "&amp;IF(MID(#REF!,1,6)="L_STUB","NULL","REC."&amp;#REF!)&amp;" || '&lt;/"&amp;#REF!&amp;"&gt;');"</f>
        <v>#REF!</v>
      </c>
      <c r="B708" s="91"/>
      <c r="C708" s="90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 x14ac:dyDescent="0.25">
      <c r="A709" s="90" t="e">
        <f>"HTP.P('&lt;"&amp;#REF!&amp;"&gt;' || "&amp;IF(MID(#REF!,1,6)="L_STUB","NULL","REC."&amp;#REF!)&amp;" || '&lt;/"&amp;#REF!&amp;"&gt;');"</f>
        <v>#REF!</v>
      </c>
      <c r="B709" s="91"/>
      <c r="C709" s="90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 x14ac:dyDescent="0.25">
      <c r="A710" s="90" t="e">
        <f>"HTP.P('&lt;"&amp;#REF!&amp;"&gt;' || "&amp;IF(MID(#REF!,1,6)="L_STUB","NULL","REC."&amp;#REF!)&amp;" || '&lt;/"&amp;#REF!&amp;"&gt;');"</f>
        <v>#REF!</v>
      </c>
      <c r="B710" s="91"/>
      <c r="C710" s="90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 x14ac:dyDescent="0.25">
      <c r="A711" s="90" t="e">
        <f>"HTP.P('&lt;"&amp;#REF!&amp;"&gt;' || "&amp;IF(MID(#REF!,1,6)="L_STUB","NULL","REC."&amp;#REF!)&amp;" || '&lt;/"&amp;#REF!&amp;"&gt;');"</f>
        <v>#REF!</v>
      </c>
      <c r="B711" s="91"/>
      <c r="C711" s="90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 x14ac:dyDescent="0.25">
      <c r="A712" s="90" t="e">
        <f>"HTP.P('&lt;"&amp;#REF!&amp;"&gt;' || "&amp;IF(MID(#REF!,1,6)="L_STUB","NULL","REC."&amp;#REF!)&amp;" || '&lt;/"&amp;#REF!&amp;"&gt;');"</f>
        <v>#REF!</v>
      </c>
      <c r="B712" s="91"/>
      <c r="C712" s="90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 x14ac:dyDescent="0.25">
      <c r="A713" s="90" t="e">
        <f>"HTP.P('&lt;"&amp;#REF!&amp;"&gt;' || "&amp;IF(MID(#REF!,1,6)="L_STUB","NULL","REC."&amp;#REF!)&amp;" || '&lt;/"&amp;#REF!&amp;"&gt;');"</f>
        <v>#REF!</v>
      </c>
      <c r="B713" s="91"/>
      <c r="C713" s="90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 x14ac:dyDescent="0.25">
      <c r="A714" s="90" t="e">
        <f>"HTP.P('&lt;"&amp;#REF!&amp;"&gt;' || "&amp;IF(MID(#REF!,1,6)="L_STUB","NULL","REC."&amp;#REF!)&amp;" || '&lt;/"&amp;#REF!&amp;"&gt;');"</f>
        <v>#REF!</v>
      </c>
      <c r="B714" s="91"/>
      <c r="C714" s="90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 x14ac:dyDescent="0.25">
      <c r="A715" s="90" t="e">
        <f>"HTP.P('&lt;"&amp;#REF!&amp;"&gt;' || "&amp;IF(MID(#REF!,1,6)="L_STUB","NULL","REC."&amp;#REF!)&amp;" || '&lt;/"&amp;#REF!&amp;"&gt;');"</f>
        <v>#REF!</v>
      </c>
      <c r="B715" s="91"/>
      <c r="C715" s="90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 x14ac:dyDescent="0.25">
      <c r="A716" s="90" t="e">
        <f>"HTP.P('&lt;"&amp;#REF!&amp;"&gt;' || "&amp;IF(MID(#REF!,1,6)="L_STUB","NULL","REC."&amp;#REF!)&amp;" || '&lt;/"&amp;#REF!&amp;"&gt;');"</f>
        <v>#REF!</v>
      </c>
      <c r="B716" s="91"/>
      <c r="C716" s="90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 x14ac:dyDescent="0.25">
      <c r="A717" s="90" t="e">
        <f>"HTP.P('&lt;"&amp;#REF!&amp;"&gt;' || "&amp;IF(MID(#REF!,1,6)="L_STUB","NULL","REC."&amp;#REF!)&amp;" || '&lt;/"&amp;#REF!&amp;"&gt;');"</f>
        <v>#REF!</v>
      </c>
      <c r="B717" s="91"/>
      <c r="C717" s="90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 x14ac:dyDescent="0.25">
      <c r="A718" s="90" t="e">
        <f>"HTP.P('&lt;"&amp;#REF!&amp;"&gt;' || "&amp;IF(MID(#REF!,1,6)="L_STUB","NULL","REC."&amp;#REF!)&amp;" || '&lt;/"&amp;#REF!&amp;"&gt;');"</f>
        <v>#REF!</v>
      </c>
      <c r="B718" s="91"/>
      <c r="C718" s="90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 x14ac:dyDescent="0.25">
      <c r="A719" s="90" t="e">
        <f>"HTP.P('&lt;"&amp;#REF!&amp;"&gt;' || "&amp;IF(MID(#REF!,1,6)="L_STUB","NULL","REC."&amp;#REF!)&amp;" || '&lt;/"&amp;#REF!&amp;"&gt;');"</f>
        <v>#REF!</v>
      </c>
      <c r="B719" s="91"/>
      <c r="C719" s="90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 x14ac:dyDescent="0.25">
      <c r="A720" s="90" t="e">
        <f>"HTP.P('&lt;"&amp;#REF!&amp;"&gt;' || "&amp;IF(MID(#REF!,1,6)="L_STUB","NULL","REC."&amp;#REF!)&amp;" || '&lt;/"&amp;#REF!&amp;"&gt;');"</f>
        <v>#REF!</v>
      </c>
      <c r="B720" s="91"/>
      <c r="C720" s="90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 x14ac:dyDescent="0.25">
      <c r="A721" s="90" t="e">
        <f>"HTP.P('&lt;"&amp;#REF!&amp;"&gt;' || "&amp;IF(MID(#REF!,1,6)="L_STUB","NULL","REC."&amp;#REF!)&amp;" || '&lt;/"&amp;#REF!&amp;"&gt;');"</f>
        <v>#REF!</v>
      </c>
      <c r="B721" s="91"/>
      <c r="C721" s="90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 x14ac:dyDescent="0.25">
      <c r="A722" s="90" t="e">
        <f>"HTP.P('&lt;"&amp;#REF!&amp;"&gt;' || "&amp;IF(MID(#REF!,1,6)="L_STUB","NULL","REC."&amp;#REF!)&amp;" || '&lt;/"&amp;#REF!&amp;"&gt;');"</f>
        <v>#REF!</v>
      </c>
      <c r="B722" s="91"/>
      <c r="C722" s="90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 x14ac:dyDescent="0.25">
      <c r="A723" s="90" t="e">
        <f>"HTP.P('&lt;"&amp;#REF!&amp;"&gt;' || "&amp;IF(MID(#REF!,1,6)="L_STUB","NULL","REC."&amp;#REF!)&amp;" || '&lt;/"&amp;#REF!&amp;"&gt;');"</f>
        <v>#REF!</v>
      </c>
      <c r="B723" s="91"/>
      <c r="C723" s="90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 x14ac:dyDescent="0.25">
      <c r="A724" s="90" t="e">
        <f>"HTP.P('&lt;"&amp;#REF!&amp;"&gt;' || "&amp;IF(MID(#REF!,1,6)="L_STUB","NULL","REC."&amp;#REF!)&amp;" || '&lt;/"&amp;#REF!&amp;"&gt;');"</f>
        <v>#REF!</v>
      </c>
      <c r="B724" s="91"/>
      <c r="C724" s="90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 x14ac:dyDescent="0.25">
      <c r="A725" s="90" t="e">
        <f>"HTP.P('&lt;"&amp;#REF!&amp;"&gt;' || "&amp;IF(MID(#REF!,1,6)="L_STUB","NULL","REC."&amp;#REF!)&amp;" || '&lt;/"&amp;#REF!&amp;"&gt;');"</f>
        <v>#REF!</v>
      </c>
      <c r="B725" s="91"/>
      <c r="C725" s="90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 x14ac:dyDescent="0.25">
      <c r="A726" s="90" t="e">
        <f>"HTP.P('&lt;"&amp;#REF!&amp;"&gt;' || "&amp;IF(MID(#REF!,1,6)="L_STUB","NULL","REC."&amp;#REF!)&amp;" || '&lt;/"&amp;#REF!&amp;"&gt;');"</f>
        <v>#REF!</v>
      </c>
      <c r="B726" s="91"/>
      <c r="C726" s="90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 x14ac:dyDescent="0.25">
      <c r="A727" s="90" t="e">
        <f>"HTP.P('&lt;"&amp;#REF!&amp;"&gt;' || "&amp;IF(MID(#REF!,1,6)="L_STUB","NULL","REC."&amp;#REF!)&amp;" || '&lt;/"&amp;#REF!&amp;"&gt;');"</f>
        <v>#REF!</v>
      </c>
      <c r="B727" s="91"/>
      <c r="C727" s="90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 x14ac:dyDescent="0.25">
      <c r="A728" s="90" t="e">
        <f>"HTP.P('&lt;"&amp;#REF!&amp;"&gt;' || "&amp;IF(MID(#REF!,1,6)="L_STUB","NULL","REC."&amp;#REF!)&amp;" || '&lt;/"&amp;#REF!&amp;"&gt;');"</f>
        <v>#REF!</v>
      </c>
      <c r="B728" s="91"/>
      <c r="C728" s="90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 x14ac:dyDescent="0.25">
      <c r="A729" s="90" t="e">
        <f>"HTP.P('&lt;"&amp;#REF!&amp;"&gt;' || "&amp;IF(MID(#REF!,1,6)="L_STUB","NULL","REC."&amp;#REF!)&amp;" || '&lt;/"&amp;#REF!&amp;"&gt;');"</f>
        <v>#REF!</v>
      </c>
      <c r="B729" s="91"/>
      <c r="C729" s="90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 x14ac:dyDescent="0.25">
      <c r="A730" s="90" t="e">
        <f>"HTP.P('&lt;"&amp;#REF!&amp;"&gt;' || "&amp;IF(MID(#REF!,1,6)="L_STUB","NULL","REC."&amp;#REF!)&amp;" || '&lt;/"&amp;#REF!&amp;"&gt;');"</f>
        <v>#REF!</v>
      </c>
      <c r="B730" s="91"/>
      <c r="C730" s="90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 x14ac:dyDescent="0.25">
      <c r="A731" s="90" t="e">
        <f>"HTP.P('&lt;"&amp;#REF!&amp;"&gt;' || "&amp;IF(MID(#REF!,1,6)="L_STUB","NULL","REC."&amp;#REF!)&amp;" || '&lt;/"&amp;#REF!&amp;"&gt;');"</f>
        <v>#REF!</v>
      </c>
      <c r="B731" s="91"/>
      <c r="C731" s="90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 x14ac:dyDescent="0.25">
      <c r="A732" s="90" t="e">
        <f>"HTP.P('&lt;"&amp;#REF!&amp;"&gt;' || "&amp;IF(MID(#REF!,1,6)="L_STUB","NULL","REC."&amp;#REF!)&amp;" || '&lt;/"&amp;#REF!&amp;"&gt;');"</f>
        <v>#REF!</v>
      </c>
      <c r="B732" s="91"/>
      <c r="C732" s="90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 x14ac:dyDescent="0.25">
      <c r="A733" s="90" t="e">
        <f>"HTP.P('&lt;"&amp;#REF!&amp;"&gt;' || "&amp;IF(MID(#REF!,1,6)="L_STUB","NULL","REC."&amp;#REF!)&amp;" || '&lt;/"&amp;#REF!&amp;"&gt;');"</f>
        <v>#REF!</v>
      </c>
      <c r="B733" s="91"/>
      <c r="C733" s="90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 x14ac:dyDescent="0.25">
      <c r="A734" s="90" t="e">
        <f>"HTP.P('&lt;"&amp;#REF!&amp;"&gt;' || "&amp;IF(MID(#REF!,1,6)="L_STUB","NULL","REC."&amp;#REF!)&amp;" || '&lt;/"&amp;#REF!&amp;"&gt;');"</f>
        <v>#REF!</v>
      </c>
      <c r="B734" s="91"/>
      <c r="C734" s="90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 x14ac:dyDescent="0.25">
      <c r="A735" s="90" t="e">
        <f>"HTP.P('&lt;"&amp;#REF!&amp;"&gt;' || "&amp;IF(MID(#REF!,1,6)="L_STUB","NULL","REC."&amp;#REF!)&amp;" || '&lt;/"&amp;#REF!&amp;"&gt;');"</f>
        <v>#REF!</v>
      </c>
      <c r="B735" s="91"/>
      <c r="C735" s="90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 x14ac:dyDescent="0.25">
      <c r="A736" s="90" t="e">
        <f>"HTP.P('&lt;"&amp;#REF!&amp;"&gt;' || "&amp;IF(MID(#REF!,1,6)="L_STUB","NULL","REC."&amp;#REF!)&amp;" || '&lt;/"&amp;#REF!&amp;"&gt;');"</f>
        <v>#REF!</v>
      </c>
      <c r="B736" s="91"/>
      <c r="C736" s="90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 x14ac:dyDescent="0.25">
      <c r="A737" s="90" t="e">
        <f>"HTP.P('&lt;"&amp;#REF!&amp;"&gt;' || "&amp;IF(MID(#REF!,1,6)="L_STUB","NULL","REC."&amp;#REF!)&amp;" || '&lt;/"&amp;#REF!&amp;"&gt;');"</f>
        <v>#REF!</v>
      </c>
      <c r="B737" s="91"/>
      <c r="C737" s="90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 x14ac:dyDescent="0.25">
      <c r="A738" s="90" t="e">
        <f>"HTP.P('&lt;"&amp;#REF!&amp;"&gt;' || "&amp;IF(MID(#REF!,1,6)="L_STUB","NULL","REC."&amp;#REF!)&amp;" || '&lt;/"&amp;#REF!&amp;"&gt;');"</f>
        <v>#REF!</v>
      </c>
      <c r="B738" s="91"/>
      <c r="C738" s="90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 x14ac:dyDescent="0.25">
      <c r="A739" s="90" t="e">
        <f>"HTP.P('&lt;"&amp;#REF!&amp;"&gt;' || "&amp;IF(MID(#REF!,1,6)="L_STUB","NULL","REC."&amp;#REF!)&amp;" || '&lt;/"&amp;#REF!&amp;"&gt;');"</f>
        <v>#REF!</v>
      </c>
      <c r="B739" s="91"/>
      <c r="C739" s="90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 x14ac:dyDescent="0.25">
      <c r="A740" s="90" t="e">
        <f>"HTP.P('&lt;"&amp;#REF!&amp;"&gt;' || "&amp;IF(MID(#REF!,1,6)="L_STUB","NULL","REC."&amp;#REF!)&amp;" || '&lt;/"&amp;#REF!&amp;"&gt;');"</f>
        <v>#REF!</v>
      </c>
      <c r="B740" s="91"/>
      <c r="C740" s="90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 x14ac:dyDescent="0.25">
      <c r="A741" s="90" t="e">
        <f>"HTP.P('&lt;"&amp;#REF!&amp;"&gt;' || "&amp;IF(MID(#REF!,1,6)="L_STUB","NULL","REC."&amp;#REF!)&amp;" || '&lt;/"&amp;#REF!&amp;"&gt;');"</f>
        <v>#REF!</v>
      </c>
      <c r="B741" s="91"/>
      <c r="C741" s="90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 x14ac:dyDescent="0.25">
      <c r="A742" s="90" t="e">
        <f>"HTP.P('&lt;"&amp;#REF!&amp;"&gt;' || "&amp;IF(MID(#REF!,1,6)="L_STUB","NULL","REC."&amp;#REF!)&amp;" || '&lt;/"&amp;#REF!&amp;"&gt;');"</f>
        <v>#REF!</v>
      </c>
      <c r="B742" s="91"/>
      <c r="C742" s="90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 x14ac:dyDescent="0.25">
      <c r="A743" s="90" t="e">
        <f>"HTP.P('&lt;"&amp;#REF!&amp;"&gt;' || "&amp;IF(MID(#REF!,1,6)="L_STUB","NULL","REC."&amp;#REF!)&amp;" || '&lt;/"&amp;#REF!&amp;"&gt;');"</f>
        <v>#REF!</v>
      </c>
      <c r="B743" s="91"/>
      <c r="C743" s="90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 x14ac:dyDescent="0.25">
      <c r="A744" s="90" t="e">
        <f>"HTP.P('&lt;"&amp;#REF!&amp;"&gt;' || "&amp;IF(MID(#REF!,1,6)="L_STUB","NULL","REC."&amp;#REF!)&amp;" || '&lt;/"&amp;#REF!&amp;"&gt;');"</f>
        <v>#REF!</v>
      </c>
      <c r="B744" s="91"/>
      <c r="C744" s="90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 x14ac:dyDescent="0.25">
      <c r="A745" s="90" t="e">
        <f>"HTP.P('&lt;"&amp;#REF!&amp;"&gt;' || "&amp;IF(MID(#REF!,1,6)="L_STUB","NULL","REC."&amp;#REF!)&amp;" || '&lt;/"&amp;#REF!&amp;"&gt;');"</f>
        <v>#REF!</v>
      </c>
      <c r="B745" s="91"/>
      <c r="C745" s="90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 x14ac:dyDescent="0.25">
      <c r="A746" s="90" t="e">
        <f>"HTP.P('&lt;"&amp;#REF!&amp;"&gt;' || "&amp;IF(MID(#REF!,1,6)="L_STUB","NULL","REC."&amp;#REF!)&amp;" || '&lt;/"&amp;#REF!&amp;"&gt;');"</f>
        <v>#REF!</v>
      </c>
      <c r="B746" s="91"/>
      <c r="C746" s="90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 x14ac:dyDescent="0.25">
      <c r="A747" s="90" t="e">
        <f>"HTP.P('&lt;"&amp;#REF!&amp;"&gt;' || "&amp;IF(MID(#REF!,1,6)="L_STUB","NULL","REC."&amp;#REF!)&amp;" || '&lt;/"&amp;#REF!&amp;"&gt;');"</f>
        <v>#REF!</v>
      </c>
      <c r="B747" s="91"/>
      <c r="C747" s="90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 x14ac:dyDescent="0.25">
      <c r="A748" s="90" t="e">
        <f>"HTP.P('&lt;"&amp;#REF!&amp;"&gt;' || "&amp;IF(MID(#REF!,1,6)="L_STUB","NULL","REC."&amp;#REF!)&amp;" || '&lt;/"&amp;#REF!&amp;"&gt;');"</f>
        <v>#REF!</v>
      </c>
      <c r="B748" s="91"/>
      <c r="C748" s="90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 x14ac:dyDescent="0.25">
      <c r="A749" s="90" t="e">
        <f>"HTP.P('&lt;"&amp;#REF!&amp;"&gt;' || "&amp;IF(MID(#REF!,1,6)="L_STUB","NULL","REC."&amp;#REF!)&amp;" || '&lt;/"&amp;#REF!&amp;"&gt;');"</f>
        <v>#REF!</v>
      </c>
      <c r="B749" s="91"/>
      <c r="C749" s="90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 x14ac:dyDescent="0.25">
      <c r="A750" s="90" t="e">
        <f>"HTP.P('&lt;"&amp;#REF!&amp;"&gt;' || "&amp;IF(MID(#REF!,1,6)="L_STUB","NULL","REC."&amp;#REF!)&amp;" || '&lt;/"&amp;#REF!&amp;"&gt;');"</f>
        <v>#REF!</v>
      </c>
      <c r="B750" s="91"/>
      <c r="C750" s="90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 x14ac:dyDescent="0.25">
      <c r="A751" s="90" t="e">
        <f>"HTP.P('&lt;"&amp;#REF!&amp;"&gt;' || "&amp;IF(MID(#REF!,1,6)="L_STUB","NULL","REC."&amp;#REF!)&amp;" || '&lt;/"&amp;#REF!&amp;"&gt;');"</f>
        <v>#REF!</v>
      </c>
      <c r="B751" s="91"/>
      <c r="C751" s="90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 x14ac:dyDescent="0.25">
      <c r="A752" s="90" t="e">
        <f>"HTP.P('&lt;"&amp;#REF!&amp;"&gt;' || "&amp;IF(MID(#REF!,1,6)="L_STUB","NULL","REC."&amp;#REF!)&amp;" || '&lt;/"&amp;#REF!&amp;"&gt;');"</f>
        <v>#REF!</v>
      </c>
      <c r="B752" s="91"/>
      <c r="C752" s="90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 x14ac:dyDescent="0.25">
      <c r="A753" s="90" t="e">
        <f>"HTP.P('&lt;"&amp;#REF!&amp;"&gt;' || "&amp;IF(MID(#REF!,1,6)="L_STUB","NULL","REC."&amp;#REF!)&amp;" || '&lt;/"&amp;#REF!&amp;"&gt;');"</f>
        <v>#REF!</v>
      </c>
      <c r="B753" s="91"/>
      <c r="C753" s="90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 x14ac:dyDescent="0.25">
      <c r="A754" s="90" t="e">
        <f>"HTP.P('&lt;"&amp;#REF!&amp;"&gt;' || "&amp;IF(MID(#REF!,1,6)="L_STUB","NULL","REC."&amp;#REF!)&amp;" || '&lt;/"&amp;#REF!&amp;"&gt;');"</f>
        <v>#REF!</v>
      </c>
      <c r="B754" s="91"/>
      <c r="C754" s="90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 x14ac:dyDescent="0.25">
      <c r="A755" s="90" t="e">
        <f>"HTP.P('&lt;"&amp;#REF!&amp;"&gt;' || "&amp;IF(MID(#REF!,1,6)="L_STUB","NULL","REC."&amp;#REF!)&amp;" || '&lt;/"&amp;#REF!&amp;"&gt;');"</f>
        <v>#REF!</v>
      </c>
      <c r="B755" s="91"/>
      <c r="C755" s="90" t="e">
        <f>"DECODE(C_T."&amp;#REF!&amp;", 0, NULL, C_T."&amp;#REF!&amp;") AS "&amp;#REF!&amp;","</f>
        <v>#REF!</v>
      </c>
      <c r="D755" s="91"/>
      <c r="F755" s="91"/>
      <c r="G755" s="91"/>
      <c r="H755" s="91"/>
      <c r="I755" s="91"/>
      <c r="J755" s="91"/>
    </row>
    <row r="756" spans="1:10" ht="11.25" customHeight="1" x14ac:dyDescent="0.25">
      <c r="A756" s="90" t="e">
        <f>"HTP.P('&lt;"&amp;#REF!&amp;"&gt;' || "&amp;IF(MID(#REF!,1,6)="L_STUB","NULL","REC."&amp;#REF!)&amp;" || '&lt;/"&amp;#REF!&amp;"&gt;');"</f>
        <v>#REF!</v>
      </c>
      <c r="B756" s="91"/>
      <c r="C756" s="90" t="e">
        <f>"DECODE(C_T."&amp;#REF!&amp;", 0, NULL, C_T."&amp;#REF!&amp;") AS "&amp;#REF!&amp;","</f>
        <v>#REF!</v>
      </c>
      <c r="D756" s="91"/>
      <c r="F756" s="91"/>
      <c r="G756" s="91"/>
      <c r="H756" s="91"/>
      <c r="I756" s="91"/>
      <c r="J756" s="91"/>
    </row>
    <row r="757" spans="1:10" ht="11.25" customHeight="1" x14ac:dyDescent="0.25">
      <c r="A757" s="90" t="e">
        <f>"HTP.P('&lt;"&amp;#REF!&amp;"&gt;' || "&amp;IF(MID(#REF!,1,6)="L_STUB","NULL","REC."&amp;#REF!)&amp;" || '&lt;/"&amp;#REF!&amp;"&gt;');"</f>
        <v>#REF!</v>
      </c>
      <c r="B757" s="91"/>
      <c r="C757" s="90" t="e">
        <f>"DECODE(C_T."&amp;#REF!&amp;", 0, NULL, C_T."&amp;#REF!&amp;") AS "&amp;#REF!&amp;","</f>
        <v>#REF!</v>
      </c>
      <c r="D757" s="91"/>
      <c r="F757" s="91"/>
      <c r="G757" s="91"/>
      <c r="H757" s="91"/>
      <c r="I757" s="91"/>
      <c r="J757" s="91"/>
    </row>
    <row r="758" spans="1:10" ht="11.25" customHeight="1" x14ac:dyDescent="0.25">
      <c r="A758" s="90" t="e">
        <f>"HTP.P('&lt;"&amp;#REF!&amp;"&gt;' || "&amp;IF(MID(#REF!,1,6)="L_STUB","NULL","REC."&amp;#REF!)&amp;" || '&lt;/"&amp;#REF!&amp;"&gt;');"</f>
        <v>#REF!</v>
      </c>
      <c r="B758" s="91"/>
      <c r="C758" s="90" t="e">
        <f>"DECODE(C_T."&amp;#REF!&amp;", 0, NULL, C_T."&amp;#REF!&amp;") AS "&amp;#REF!&amp;","</f>
        <v>#REF!</v>
      </c>
      <c r="D758" s="91"/>
      <c r="F758" s="91"/>
      <c r="G758" s="91"/>
      <c r="H758" s="91"/>
      <c r="I758" s="91"/>
      <c r="J758" s="91"/>
    </row>
    <row r="759" spans="1:10" ht="11.25" customHeight="1" x14ac:dyDescent="0.25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 x14ac:dyDescent="0.25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 x14ac:dyDescent="0.25">
      <c r="A761" s="91"/>
      <c r="B761" s="91"/>
      <c r="C761" s="91"/>
      <c r="D761" s="91"/>
      <c r="F761" s="91"/>
      <c r="G761" s="91"/>
      <c r="H761" s="91"/>
      <c r="I761" s="91"/>
      <c r="J761" s="91"/>
    </row>
    <row r="762" spans="1:10" ht="11.25" customHeight="1" x14ac:dyDescent="0.25">
      <c r="A762" s="91"/>
      <c r="B762" s="91"/>
      <c r="C762" s="91"/>
      <c r="D762" s="91"/>
      <c r="F762" s="91"/>
      <c r="G762" s="91"/>
      <c r="H762" s="91"/>
      <c r="I762" s="91"/>
      <c r="J762" s="91"/>
    </row>
    <row r="763" spans="1:10" ht="11.25" customHeight="1" x14ac:dyDescent="0.25">
      <c r="A763" s="91"/>
      <c r="B763" s="91"/>
      <c r="C763" s="91"/>
      <c r="D763" s="91"/>
      <c r="F763" s="91"/>
      <c r="G763" s="91"/>
      <c r="H763" s="91"/>
      <c r="I763" s="91"/>
      <c r="J763" s="91"/>
    </row>
    <row r="764" spans="1:10" ht="11.25" customHeight="1" x14ac:dyDescent="0.25">
      <c r="A764" s="91"/>
      <c r="B764" s="91"/>
      <c r="C764" s="91"/>
      <c r="D764" s="91"/>
      <c r="F764" s="91"/>
      <c r="G764" s="91"/>
      <c r="H764" s="91"/>
      <c r="I764" s="91"/>
      <c r="J764" s="91"/>
    </row>
    <row r="765" spans="1:10" ht="11.25" customHeight="1" x14ac:dyDescent="0.25">
      <c r="A765" s="90" t="e">
        <f>"HTP.P('&lt;"&amp;#REF!&amp;"&gt;' || "&amp;IF(MID(#REF!,1,6)="L_STUB","NULL","REC."&amp;#REF!)&amp;" || '&lt;/"&amp;#REF!&amp;"&gt;');"</f>
        <v>#REF!</v>
      </c>
      <c r="B765" s="91"/>
      <c r="C765" s="90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 x14ac:dyDescent="0.25">
      <c r="A766" s="90" t="e">
        <f>"HTP.P('&lt;"&amp;#REF!&amp;"&gt;' || "&amp;IF(MID(#REF!,1,6)="L_STUB","NULL","REC."&amp;#REF!)&amp;" || '&lt;/"&amp;#REF!&amp;"&gt;');"</f>
        <v>#REF!</v>
      </c>
      <c r="B766" s="91"/>
      <c r="C766" s="90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 x14ac:dyDescent="0.25">
      <c r="A767" s="90" t="e">
        <f>"HTP.P('&lt;"&amp;#REF!&amp;"&gt;' || "&amp;IF(MID(#REF!,1,6)="L_STUB","NULL","REC."&amp;#REF!)&amp;" || '&lt;/"&amp;#REF!&amp;"&gt;');"</f>
        <v>#REF!</v>
      </c>
      <c r="B767" s="91"/>
      <c r="C767" s="90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 x14ac:dyDescent="0.25">
      <c r="A768" s="90" t="e">
        <f>"HTP.P('&lt;"&amp;#REF!&amp;"&gt;' || "&amp;IF(MID(#REF!,1,6)="L_STUB","NULL","REC."&amp;#REF!)&amp;" || '&lt;/"&amp;#REF!&amp;"&gt;');"</f>
        <v>#REF!</v>
      </c>
      <c r="B768" s="91"/>
      <c r="C768" s="90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 x14ac:dyDescent="0.25">
      <c r="A769" s="90" t="e">
        <f>"HTP.P('&lt;"&amp;#REF!&amp;"&gt;' || "&amp;IF(MID(#REF!,1,6)="L_STUB","NULL","REC."&amp;#REF!)&amp;" || '&lt;/"&amp;#REF!&amp;"&gt;');"</f>
        <v>#REF!</v>
      </c>
      <c r="B769" s="91"/>
      <c r="C769" s="90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 x14ac:dyDescent="0.25">
      <c r="A770" s="90" t="e">
        <f>"HTP.P('&lt;"&amp;#REF!&amp;"&gt;' || "&amp;IF(MID(#REF!,1,6)="L_STUB","NULL","REC."&amp;#REF!)&amp;" || '&lt;/"&amp;#REF!&amp;"&gt;');"</f>
        <v>#REF!</v>
      </c>
      <c r="B770" s="91"/>
      <c r="C770" s="90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 x14ac:dyDescent="0.25">
      <c r="A771" s="90" t="e">
        <f>"HTP.P('&lt;"&amp;#REF!&amp;"&gt;' || "&amp;IF(MID(#REF!,1,6)="L_STUB","NULL","REC."&amp;#REF!)&amp;" || '&lt;/"&amp;#REF!&amp;"&gt;');"</f>
        <v>#REF!</v>
      </c>
      <c r="B771" s="91"/>
      <c r="C771" s="90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 x14ac:dyDescent="0.25">
      <c r="A772" s="90" t="e">
        <f>"HTP.P('&lt;"&amp;#REF!&amp;"&gt;' || "&amp;IF(MID(#REF!,1,6)="L_STUB","NULL","REC."&amp;#REF!)&amp;" || '&lt;/"&amp;#REF!&amp;"&gt;');"</f>
        <v>#REF!</v>
      </c>
      <c r="B772" s="91"/>
      <c r="C772" s="90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 x14ac:dyDescent="0.25">
      <c r="A773" s="90" t="e">
        <f>"HTP.P('&lt;"&amp;#REF!&amp;"&gt;' || "&amp;IF(MID(#REF!,1,6)="L_STUB","NULL","REC."&amp;#REF!)&amp;" || '&lt;/"&amp;#REF!&amp;"&gt;');"</f>
        <v>#REF!</v>
      </c>
      <c r="B773" s="91"/>
      <c r="C773" s="90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 x14ac:dyDescent="0.25">
      <c r="A774" s="90" t="e">
        <f>"HTP.P('&lt;"&amp;#REF!&amp;"&gt;' || "&amp;IF(MID(#REF!,1,6)="L_STUB","NULL","REC."&amp;#REF!)&amp;" || '&lt;/"&amp;#REF!&amp;"&gt;');"</f>
        <v>#REF!</v>
      </c>
      <c r="B774" s="91"/>
      <c r="C774" s="90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 x14ac:dyDescent="0.25">
      <c r="A775" s="90" t="e">
        <f>"HTP.P('&lt;"&amp;#REF!&amp;"&gt;' || "&amp;IF(MID(#REF!,1,6)="L_STUB","NULL","REC."&amp;#REF!)&amp;" || '&lt;/"&amp;#REF!&amp;"&gt;');"</f>
        <v>#REF!</v>
      </c>
      <c r="B775" s="91"/>
      <c r="C775" s="90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 x14ac:dyDescent="0.25">
      <c r="A776" s="90" t="e">
        <f>"HTP.P('&lt;"&amp;#REF!&amp;"&gt;' || "&amp;IF(MID(#REF!,1,6)="L_STUB","NULL","REC."&amp;#REF!)&amp;" || '&lt;/"&amp;#REF!&amp;"&gt;');"</f>
        <v>#REF!</v>
      </c>
      <c r="B776" s="91"/>
      <c r="C776" s="90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 x14ac:dyDescent="0.25">
      <c r="A777" s="90" t="e">
        <f>"HTP.P('&lt;"&amp;#REF!&amp;"&gt;' || "&amp;IF(MID(#REF!,1,6)="L_STUB","NULL","REC."&amp;#REF!)&amp;" || '&lt;/"&amp;#REF!&amp;"&gt;');"</f>
        <v>#REF!</v>
      </c>
      <c r="B777" s="91"/>
      <c r="C777" s="90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 x14ac:dyDescent="0.25">
      <c r="A778" s="90" t="e">
        <f>"HTP.P('&lt;"&amp;#REF!&amp;"&gt;' || "&amp;IF(MID(#REF!,1,6)="L_STUB","NULL","REC."&amp;#REF!)&amp;" || '&lt;/"&amp;#REF!&amp;"&gt;');"</f>
        <v>#REF!</v>
      </c>
      <c r="B778" s="91"/>
      <c r="C778" s="90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 x14ac:dyDescent="0.25">
      <c r="A779" s="90" t="e">
        <f>"HTP.P('&lt;"&amp;#REF!&amp;"&gt;' || "&amp;IF(MID(#REF!,1,6)="L_STUB","NULL","REC."&amp;#REF!)&amp;" || '&lt;/"&amp;#REF!&amp;"&gt;');"</f>
        <v>#REF!</v>
      </c>
      <c r="B779" s="91"/>
      <c r="C779" s="90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 x14ac:dyDescent="0.25">
      <c r="A780" s="90" t="e">
        <f>"HTP.P('&lt;"&amp;#REF!&amp;"&gt;' || "&amp;IF(MID(#REF!,1,6)="L_STUB","NULL","REC."&amp;#REF!)&amp;" || '&lt;/"&amp;#REF!&amp;"&gt;');"</f>
        <v>#REF!</v>
      </c>
      <c r="B780" s="91"/>
      <c r="C780" s="90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 x14ac:dyDescent="0.25">
      <c r="A781" s="90" t="e">
        <f>"HTP.P('&lt;"&amp;#REF!&amp;"&gt;' || "&amp;IF(MID(#REF!,1,6)="L_STUB","NULL","REC."&amp;#REF!)&amp;" || '&lt;/"&amp;#REF!&amp;"&gt;');"</f>
        <v>#REF!</v>
      </c>
      <c r="B781" s="91"/>
      <c r="C781" s="90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 x14ac:dyDescent="0.25">
      <c r="A782" s="90" t="e">
        <f>"HTP.P('&lt;"&amp;#REF!&amp;"&gt;' || "&amp;IF(MID(#REF!,1,6)="L_STUB","NULL","REC."&amp;#REF!)&amp;" || '&lt;/"&amp;#REF!&amp;"&gt;');"</f>
        <v>#REF!</v>
      </c>
      <c r="B782" s="91"/>
      <c r="C782" s="90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 x14ac:dyDescent="0.25">
      <c r="A783" s="90" t="e">
        <f>"HTP.P('&lt;"&amp;#REF!&amp;"&gt;' || "&amp;IF(MID(#REF!,1,6)="L_STUB","NULL","REC."&amp;#REF!)&amp;" || '&lt;/"&amp;#REF!&amp;"&gt;');"</f>
        <v>#REF!</v>
      </c>
      <c r="B783" s="91"/>
      <c r="C783" s="90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 x14ac:dyDescent="0.25">
      <c r="A784" s="90" t="e">
        <f>"HTP.P('&lt;"&amp;#REF!&amp;"&gt;' || "&amp;IF(MID(#REF!,1,6)="L_STUB","NULL","REC."&amp;#REF!)&amp;" || '&lt;/"&amp;#REF!&amp;"&gt;');"</f>
        <v>#REF!</v>
      </c>
      <c r="B784" s="91"/>
      <c r="C784" s="90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 x14ac:dyDescent="0.25">
      <c r="A785" s="90" t="e">
        <f>"HTP.P('&lt;"&amp;#REF!&amp;"&gt;' || "&amp;IF(MID(#REF!,1,6)="L_STUB","NULL","REC."&amp;#REF!)&amp;" || '&lt;/"&amp;#REF!&amp;"&gt;');"</f>
        <v>#REF!</v>
      </c>
      <c r="B785" s="91"/>
      <c r="C785" s="90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 x14ac:dyDescent="0.25">
      <c r="A786" s="90" t="e">
        <f>"HTP.P('&lt;"&amp;#REF!&amp;"&gt;' || "&amp;IF(MID(#REF!,1,6)="L_STUB","NULL","REC."&amp;#REF!)&amp;" || '&lt;/"&amp;#REF!&amp;"&gt;');"</f>
        <v>#REF!</v>
      </c>
      <c r="B786" s="91"/>
      <c r="C786" s="90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 x14ac:dyDescent="0.25">
      <c r="A787" s="90" t="e">
        <f>"HTP.P('&lt;"&amp;#REF!&amp;"&gt;' || "&amp;IF(MID(#REF!,1,6)="L_STUB","NULL","REC."&amp;#REF!)&amp;" || '&lt;/"&amp;#REF!&amp;"&gt;');"</f>
        <v>#REF!</v>
      </c>
      <c r="B787" s="91"/>
      <c r="C787" s="90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 x14ac:dyDescent="0.25">
      <c r="A788" s="90" t="e">
        <f>"HTP.P('&lt;"&amp;#REF!&amp;"&gt;' || "&amp;IF(MID(#REF!,1,6)="L_STUB","NULL","REC."&amp;#REF!)&amp;" || '&lt;/"&amp;#REF!&amp;"&gt;');"</f>
        <v>#REF!</v>
      </c>
      <c r="B788" s="91"/>
      <c r="C788" s="90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 x14ac:dyDescent="0.25">
      <c r="A789" s="90" t="e">
        <f>"HTP.P('&lt;"&amp;#REF!&amp;"&gt;' || "&amp;IF(MID(#REF!,1,6)="L_STUB","NULL","REC."&amp;#REF!)&amp;" || '&lt;/"&amp;#REF!&amp;"&gt;');"</f>
        <v>#REF!</v>
      </c>
      <c r="B789" s="91"/>
      <c r="C789" s="90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 x14ac:dyDescent="0.25">
      <c r="A790" s="90" t="e">
        <f>"HTP.P('&lt;"&amp;#REF!&amp;"&gt;' || "&amp;IF(MID(#REF!,1,6)="L_STUB","NULL","REC."&amp;#REF!)&amp;" || '&lt;/"&amp;#REF!&amp;"&gt;');"</f>
        <v>#REF!</v>
      </c>
      <c r="B790" s="91"/>
      <c r="C790" s="90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 x14ac:dyDescent="0.25">
      <c r="A791" s="90" t="e">
        <f>"HTP.P('&lt;"&amp;#REF!&amp;"&gt;' || "&amp;IF(MID(#REF!,1,6)="L_STUB","NULL","REC."&amp;#REF!)&amp;" || '&lt;/"&amp;#REF!&amp;"&gt;');"</f>
        <v>#REF!</v>
      </c>
      <c r="B791" s="91"/>
      <c r="C791" s="90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 x14ac:dyDescent="0.25">
      <c r="A792" s="90" t="e">
        <f>"HTP.P('&lt;"&amp;#REF!&amp;"&gt;' || "&amp;IF(MID(#REF!,1,6)="L_STUB","NULL","REC."&amp;#REF!)&amp;" || '&lt;/"&amp;#REF!&amp;"&gt;');"</f>
        <v>#REF!</v>
      </c>
      <c r="B792" s="91"/>
      <c r="C792" s="90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 x14ac:dyDescent="0.25">
      <c r="A793" s="90" t="e">
        <f>"HTP.P('&lt;"&amp;#REF!&amp;"&gt;' || "&amp;IF(MID(#REF!,1,6)="L_STUB","NULL","REC."&amp;#REF!)&amp;" || '&lt;/"&amp;#REF!&amp;"&gt;');"</f>
        <v>#REF!</v>
      </c>
      <c r="B793" s="91"/>
      <c r="C793" s="90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 x14ac:dyDescent="0.25">
      <c r="A794" s="90" t="e">
        <f>"HTP.P('&lt;"&amp;#REF!&amp;"&gt;' || "&amp;IF(MID(#REF!,1,6)="L_STUB","NULL","REC."&amp;#REF!)&amp;" || '&lt;/"&amp;#REF!&amp;"&gt;');"</f>
        <v>#REF!</v>
      </c>
      <c r="B794" s="91"/>
      <c r="C794" s="90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 x14ac:dyDescent="0.25">
      <c r="A795" s="90" t="e">
        <f>"HTP.P('&lt;"&amp;#REF!&amp;"&gt;' || "&amp;IF(MID(#REF!,1,6)="L_STUB","NULL","REC."&amp;#REF!)&amp;" || '&lt;/"&amp;#REF!&amp;"&gt;');"</f>
        <v>#REF!</v>
      </c>
      <c r="B795" s="91"/>
      <c r="C795" s="90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 x14ac:dyDescent="0.25">
      <c r="A796" s="90" t="e">
        <f>"HTP.P('&lt;"&amp;#REF!&amp;"&gt;' || "&amp;IF(MID(#REF!,1,6)="L_STUB","NULL","REC."&amp;#REF!)&amp;" || '&lt;/"&amp;#REF!&amp;"&gt;');"</f>
        <v>#REF!</v>
      </c>
      <c r="B796" s="91"/>
      <c r="C796" s="90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 x14ac:dyDescent="0.25">
      <c r="A797" s="90" t="e">
        <f>"HTP.P('&lt;"&amp;#REF!&amp;"&gt;' || "&amp;IF(MID(#REF!,1,6)="L_STUB","NULL","REC."&amp;#REF!)&amp;" || '&lt;/"&amp;#REF!&amp;"&gt;');"</f>
        <v>#REF!</v>
      </c>
      <c r="B797" s="91"/>
      <c r="C797" s="90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 x14ac:dyDescent="0.25">
      <c r="A798" s="90" t="e">
        <f>"HTP.P('&lt;"&amp;#REF!&amp;"&gt;' || "&amp;IF(MID(#REF!,1,6)="L_STUB","NULL","REC."&amp;#REF!)&amp;" || '&lt;/"&amp;#REF!&amp;"&gt;');"</f>
        <v>#REF!</v>
      </c>
      <c r="B798" s="91"/>
      <c r="C798" s="90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 x14ac:dyDescent="0.25">
      <c r="A799" s="90" t="e">
        <f>"HTP.P('&lt;"&amp;#REF!&amp;"&gt;' || "&amp;IF(MID(#REF!,1,6)="L_STUB","NULL","REC."&amp;#REF!)&amp;" || '&lt;/"&amp;#REF!&amp;"&gt;');"</f>
        <v>#REF!</v>
      </c>
      <c r="B799" s="91"/>
      <c r="C799" s="90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 x14ac:dyDescent="0.25">
      <c r="A800" s="90" t="e">
        <f>"HTP.P('&lt;"&amp;#REF!&amp;"&gt;' || "&amp;IF(MID(#REF!,1,6)="L_STUB","NULL","REC."&amp;#REF!)&amp;" || '&lt;/"&amp;#REF!&amp;"&gt;');"</f>
        <v>#REF!</v>
      </c>
      <c r="B800" s="91"/>
      <c r="C800" s="90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 x14ac:dyDescent="0.25">
      <c r="A801" s="90" t="e">
        <f>"HTP.P('&lt;"&amp;#REF!&amp;"&gt;' || "&amp;IF(MID(#REF!,1,6)="L_STUB","NULL","REC."&amp;#REF!)&amp;" || '&lt;/"&amp;#REF!&amp;"&gt;');"</f>
        <v>#REF!</v>
      </c>
      <c r="B801" s="91"/>
      <c r="C801" s="90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 x14ac:dyDescent="0.25">
      <c r="A802" s="90" t="e">
        <f>"HTP.P('&lt;"&amp;#REF!&amp;"&gt;' || "&amp;IF(MID(#REF!,1,6)="L_STUB","NULL","REC."&amp;#REF!)&amp;" || '&lt;/"&amp;#REF!&amp;"&gt;');"</f>
        <v>#REF!</v>
      </c>
      <c r="B802" s="91"/>
      <c r="C802" s="90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 x14ac:dyDescent="0.25">
      <c r="A803" s="90" t="e">
        <f>"HTP.P('&lt;"&amp;#REF!&amp;"&gt;' || "&amp;IF(MID(#REF!,1,6)="L_STUB","NULL","REC."&amp;#REF!)&amp;" || '&lt;/"&amp;#REF!&amp;"&gt;');"</f>
        <v>#REF!</v>
      </c>
      <c r="B803" s="91"/>
      <c r="C803" s="90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 x14ac:dyDescent="0.25">
      <c r="A804" s="90" t="e">
        <f>"HTP.P('&lt;"&amp;#REF!&amp;"&gt;' || "&amp;IF(MID(#REF!,1,6)="L_STUB","NULL","REC."&amp;#REF!)&amp;" || '&lt;/"&amp;#REF!&amp;"&gt;');"</f>
        <v>#REF!</v>
      </c>
      <c r="B804" s="91"/>
      <c r="C804" s="90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 x14ac:dyDescent="0.25">
      <c r="A805" s="90" t="e">
        <f>"HTP.P('&lt;"&amp;#REF!&amp;"&gt;' || "&amp;IF(MID(#REF!,1,6)="L_STUB","NULL","REC."&amp;#REF!)&amp;" || '&lt;/"&amp;#REF!&amp;"&gt;');"</f>
        <v>#REF!</v>
      </c>
      <c r="B805" s="91"/>
      <c r="C805" s="90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 x14ac:dyDescent="0.25">
      <c r="A806" s="90" t="e">
        <f>"HTP.P('&lt;"&amp;#REF!&amp;"&gt;' || "&amp;IF(MID(#REF!,1,6)="L_STUB","NULL","REC."&amp;#REF!)&amp;" || '&lt;/"&amp;#REF!&amp;"&gt;');"</f>
        <v>#REF!</v>
      </c>
      <c r="B806" s="91"/>
      <c r="C806" s="90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 x14ac:dyDescent="0.25">
      <c r="A807" s="90" t="e">
        <f>"HTP.P('&lt;"&amp;#REF!&amp;"&gt;' || "&amp;IF(MID(#REF!,1,6)="L_STUB","NULL","REC."&amp;#REF!)&amp;" || '&lt;/"&amp;#REF!&amp;"&gt;');"</f>
        <v>#REF!</v>
      </c>
      <c r="B807" s="91"/>
      <c r="C807" s="90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 x14ac:dyDescent="0.25">
      <c r="A808" s="90" t="e">
        <f>"HTP.P('&lt;"&amp;#REF!&amp;"&gt;' || "&amp;IF(MID(#REF!,1,6)="L_STUB","NULL","REC."&amp;#REF!)&amp;" || '&lt;/"&amp;#REF!&amp;"&gt;');"</f>
        <v>#REF!</v>
      </c>
      <c r="B808" s="91"/>
      <c r="C808" s="90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 x14ac:dyDescent="0.25">
      <c r="A809" s="90" t="e">
        <f>"HTP.P('&lt;"&amp;#REF!&amp;"&gt;' || "&amp;IF(MID(#REF!,1,6)="L_STUB","NULL","REC."&amp;#REF!)&amp;" || '&lt;/"&amp;#REF!&amp;"&gt;');"</f>
        <v>#REF!</v>
      </c>
      <c r="B809" s="91"/>
      <c r="C809" s="90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 x14ac:dyDescent="0.25">
      <c r="A810" s="90" t="e">
        <f>"HTP.P('&lt;"&amp;#REF!&amp;"&gt;' || "&amp;IF(MID(#REF!,1,6)="L_STUB","NULL","REC."&amp;#REF!)&amp;" || '&lt;/"&amp;#REF!&amp;"&gt;');"</f>
        <v>#REF!</v>
      </c>
      <c r="B810" s="91"/>
      <c r="C810" s="90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 x14ac:dyDescent="0.25">
      <c r="A811" s="90" t="e">
        <f>"HTP.P('&lt;"&amp;#REF!&amp;"&gt;' || "&amp;IF(MID(#REF!,1,6)="L_STUB","NULL","REC."&amp;#REF!)&amp;" || '&lt;/"&amp;#REF!&amp;"&gt;');"</f>
        <v>#REF!</v>
      </c>
      <c r="B811" s="91"/>
      <c r="C811" s="90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 x14ac:dyDescent="0.25">
      <c r="A812" s="90" t="e">
        <f>"HTP.P('&lt;"&amp;#REF!&amp;"&gt;' || "&amp;IF(MID(#REF!,1,6)="L_STUB","NULL","REC."&amp;#REF!)&amp;" || '&lt;/"&amp;#REF!&amp;"&gt;');"</f>
        <v>#REF!</v>
      </c>
      <c r="B812" s="91"/>
      <c r="C812" s="90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 x14ac:dyDescent="0.25">
      <c r="A813" s="90" t="e">
        <f>"HTP.P('&lt;"&amp;#REF!&amp;"&gt;' || "&amp;IF(MID(#REF!,1,6)="L_STUB","NULL","REC."&amp;#REF!)&amp;" || '&lt;/"&amp;#REF!&amp;"&gt;');"</f>
        <v>#REF!</v>
      </c>
      <c r="B813" s="91"/>
      <c r="C813" s="90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 x14ac:dyDescent="0.25">
      <c r="A814" s="90" t="e">
        <f>"HTP.P('&lt;"&amp;#REF!&amp;"&gt;' || "&amp;IF(MID(#REF!,1,6)="L_STUB","NULL","REC."&amp;#REF!)&amp;" || '&lt;/"&amp;#REF!&amp;"&gt;');"</f>
        <v>#REF!</v>
      </c>
      <c r="B814" s="91"/>
      <c r="C814" s="90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 x14ac:dyDescent="0.25">
      <c r="A815" s="90" t="e">
        <f>"HTP.P('&lt;"&amp;#REF!&amp;"&gt;' || "&amp;IF(MID(#REF!,1,6)="L_STUB","NULL","REC."&amp;#REF!)&amp;" || '&lt;/"&amp;#REF!&amp;"&gt;');"</f>
        <v>#REF!</v>
      </c>
      <c r="B815" s="91"/>
      <c r="C815" s="90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 x14ac:dyDescent="0.25">
      <c r="A816" s="90" t="e">
        <f>"HTP.P('&lt;"&amp;#REF!&amp;"&gt;' || "&amp;IF(MID(#REF!,1,6)="L_STUB","NULL","REC."&amp;#REF!)&amp;" || '&lt;/"&amp;#REF!&amp;"&gt;');"</f>
        <v>#REF!</v>
      </c>
      <c r="B816" s="91"/>
      <c r="C816" s="90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 x14ac:dyDescent="0.25">
      <c r="A817" s="90" t="e">
        <f>"HTP.P('&lt;"&amp;#REF!&amp;"&gt;' || "&amp;IF(MID(#REF!,1,6)="L_STUB","NULL","REC."&amp;#REF!)&amp;" || '&lt;/"&amp;#REF!&amp;"&gt;');"</f>
        <v>#REF!</v>
      </c>
      <c r="B817" s="91"/>
      <c r="C817" s="90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 x14ac:dyDescent="0.25">
      <c r="A818" s="90" t="e">
        <f>"HTP.P('&lt;"&amp;#REF!&amp;"&gt;' || "&amp;IF(MID(#REF!,1,6)="L_STUB","NULL","REC."&amp;#REF!)&amp;" || '&lt;/"&amp;#REF!&amp;"&gt;');"</f>
        <v>#REF!</v>
      </c>
      <c r="B818" s="91"/>
      <c r="C818" s="90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 x14ac:dyDescent="0.25">
      <c r="A819" s="90" t="e">
        <f>"HTP.P('&lt;"&amp;#REF!&amp;"&gt;' || "&amp;IF(MID(#REF!,1,6)="L_STUB","NULL","REC."&amp;#REF!)&amp;" || '&lt;/"&amp;#REF!&amp;"&gt;');"</f>
        <v>#REF!</v>
      </c>
      <c r="B819" s="91"/>
      <c r="C819" s="90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 x14ac:dyDescent="0.25">
      <c r="A820" s="90" t="e">
        <f>"HTP.P('&lt;"&amp;#REF!&amp;"&gt;' || "&amp;IF(MID(#REF!,1,6)="L_STUB","NULL","REC."&amp;#REF!)&amp;" || '&lt;/"&amp;#REF!&amp;"&gt;');"</f>
        <v>#REF!</v>
      </c>
      <c r="B820" s="91"/>
      <c r="C820" s="90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 x14ac:dyDescent="0.25">
      <c r="A821" s="90" t="e">
        <f>"HTP.P('&lt;"&amp;#REF!&amp;"&gt;' || "&amp;IF(MID(#REF!,1,6)="L_STUB","NULL","REC."&amp;#REF!)&amp;" || '&lt;/"&amp;#REF!&amp;"&gt;');"</f>
        <v>#REF!</v>
      </c>
      <c r="B821" s="91"/>
      <c r="C821" s="90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 x14ac:dyDescent="0.25">
      <c r="A822" s="90" t="e">
        <f>"HTP.P('&lt;"&amp;#REF!&amp;"&gt;' || "&amp;IF(MID(#REF!,1,6)="L_STUB","NULL","REC."&amp;#REF!)&amp;" || '&lt;/"&amp;#REF!&amp;"&gt;');"</f>
        <v>#REF!</v>
      </c>
      <c r="B822" s="91"/>
      <c r="C822" s="90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 x14ac:dyDescent="0.25">
      <c r="A823" s="90" t="e">
        <f>"HTP.P('&lt;"&amp;#REF!&amp;"&gt;' || "&amp;IF(MID(#REF!,1,6)="L_STUB","NULL","REC."&amp;#REF!)&amp;" || '&lt;/"&amp;#REF!&amp;"&gt;');"</f>
        <v>#REF!</v>
      </c>
      <c r="B823" s="91"/>
      <c r="C823" s="90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 x14ac:dyDescent="0.25">
      <c r="A824" s="90" t="e">
        <f>"HTP.P('&lt;"&amp;#REF!&amp;"&gt;' || "&amp;IF(MID(#REF!,1,6)="L_STUB","NULL","REC."&amp;#REF!)&amp;" || '&lt;/"&amp;#REF!&amp;"&gt;');"</f>
        <v>#REF!</v>
      </c>
      <c r="B824" s="91"/>
      <c r="C824" s="90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 x14ac:dyDescent="0.25">
      <c r="A825" s="90" t="e">
        <f>"HTP.P('&lt;"&amp;#REF!&amp;"&gt;' || "&amp;IF(MID(#REF!,1,6)="L_STUB","NULL","REC."&amp;#REF!)&amp;" || '&lt;/"&amp;#REF!&amp;"&gt;');"</f>
        <v>#REF!</v>
      </c>
      <c r="B825" s="91"/>
      <c r="C825" s="90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 x14ac:dyDescent="0.25">
      <c r="A826" s="90" t="e">
        <f>"HTP.P('&lt;"&amp;#REF!&amp;"&gt;' || "&amp;IF(MID(#REF!,1,6)="L_STUB","NULL","REC."&amp;#REF!)&amp;" || '&lt;/"&amp;#REF!&amp;"&gt;');"</f>
        <v>#REF!</v>
      </c>
      <c r="B826" s="91"/>
      <c r="C826" s="90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 x14ac:dyDescent="0.25">
      <c r="A827" s="90" t="e">
        <f>"HTP.P('&lt;"&amp;#REF!&amp;"&gt;' || "&amp;IF(MID(#REF!,1,6)="L_STUB","NULL","REC."&amp;#REF!)&amp;" || '&lt;/"&amp;#REF!&amp;"&gt;');"</f>
        <v>#REF!</v>
      </c>
      <c r="B827" s="91"/>
      <c r="C827" s="90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 x14ac:dyDescent="0.25">
      <c r="A828" s="90" t="e">
        <f>"HTP.P('&lt;"&amp;#REF!&amp;"&gt;' || "&amp;IF(MID(#REF!,1,6)="L_STUB","NULL","REC."&amp;#REF!)&amp;" || '&lt;/"&amp;#REF!&amp;"&gt;');"</f>
        <v>#REF!</v>
      </c>
      <c r="B828" s="91"/>
      <c r="C828" s="90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 x14ac:dyDescent="0.25">
      <c r="A829" s="90" t="e">
        <f>"HTP.P('&lt;"&amp;#REF!&amp;"&gt;' || "&amp;IF(MID(#REF!,1,6)="L_STUB","NULL","REC."&amp;#REF!)&amp;" || '&lt;/"&amp;#REF!&amp;"&gt;');"</f>
        <v>#REF!</v>
      </c>
      <c r="B829" s="91"/>
      <c r="C829" s="90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 x14ac:dyDescent="0.25">
      <c r="A830" s="90" t="e">
        <f>"HTP.P('&lt;"&amp;#REF!&amp;"&gt;' || "&amp;IF(MID(#REF!,1,6)="L_STUB","NULL","REC."&amp;#REF!)&amp;" || '&lt;/"&amp;#REF!&amp;"&gt;');"</f>
        <v>#REF!</v>
      </c>
      <c r="B830" s="91"/>
      <c r="C830" s="90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 x14ac:dyDescent="0.25">
      <c r="A831" s="90" t="e">
        <f>"HTP.P('&lt;"&amp;#REF!&amp;"&gt;' || "&amp;IF(MID(#REF!,1,6)="L_STUB","NULL","REC."&amp;#REF!)&amp;" || '&lt;/"&amp;#REF!&amp;"&gt;');"</f>
        <v>#REF!</v>
      </c>
      <c r="B831" s="91"/>
      <c r="C831" s="90" t="e">
        <f>"DECODE(C_T."&amp;#REF!&amp;", 0, NULL, C_T."&amp;#REF!&amp;") AS "&amp;#REF!&amp;","</f>
        <v>#REF!</v>
      </c>
      <c r="D831" s="91"/>
      <c r="F831" s="91"/>
      <c r="G831" s="91"/>
      <c r="H831" s="91"/>
      <c r="I831" s="91"/>
      <c r="J831" s="91"/>
    </row>
    <row r="832" spans="1:10" ht="11.25" customHeight="1" x14ac:dyDescent="0.25">
      <c r="A832" s="90" t="e">
        <f>"HTP.P('&lt;"&amp;#REF!&amp;"&gt;' || "&amp;IF(MID(#REF!,1,6)="L_STUB","NULL","REC."&amp;#REF!)&amp;" || '&lt;/"&amp;#REF!&amp;"&gt;');"</f>
        <v>#REF!</v>
      </c>
      <c r="B832" s="91"/>
      <c r="C832" s="90" t="e">
        <f>"DECODE(C_T."&amp;#REF!&amp;", 0, NULL, C_T."&amp;#REF!&amp;") AS "&amp;#REF!&amp;","</f>
        <v>#REF!</v>
      </c>
      <c r="D832" s="91"/>
      <c r="F832" s="91"/>
      <c r="G832" s="91"/>
      <c r="H832" s="91"/>
      <c r="I832" s="91"/>
      <c r="J832" s="91"/>
    </row>
    <row r="833" spans="1:10" ht="11.25" customHeight="1" x14ac:dyDescent="0.25">
      <c r="A833" s="90" t="e">
        <f>"HTP.P('&lt;"&amp;#REF!&amp;"&gt;' || "&amp;IF(MID(#REF!,1,6)="L_STUB","NULL","REC."&amp;#REF!)&amp;" || '&lt;/"&amp;#REF!&amp;"&gt;');"</f>
        <v>#REF!</v>
      </c>
      <c r="B833" s="91"/>
      <c r="C833" s="90" t="e">
        <f>"DECODE(C_T."&amp;#REF!&amp;", 0, NULL, C_T."&amp;#REF!&amp;") AS "&amp;#REF!&amp;","</f>
        <v>#REF!</v>
      </c>
      <c r="D833" s="91"/>
      <c r="F833" s="91"/>
      <c r="G833" s="91"/>
      <c r="H833" s="91"/>
      <c r="I833" s="91"/>
      <c r="J833" s="91"/>
    </row>
    <row r="834" spans="1:10" ht="11.25" customHeight="1" x14ac:dyDescent="0.25">
      <c r="A834" s="90" t="e">
        <f>"HTP.P('&lt;"&amp;#REF!&amp;"&gt;' || "&amp;IF(MID(#REF!,1,6)="L_STUB","NULL","REC."&amp;#REF!)&amp;" || '&lt;/"&amp;#REF!&amp;"&gt;');"</f>
        <v>#REF!</v>
      </c>
      <c r="B834" s="91"/>
      <c r="C834" s="90" t="e">
        <f>"DECODE(C_T."&amp;#REF!&amp;", 0, NULL, C_T."&amp;#REF!&amp;") AS "&amp;#REF!&amp;","</f>
        <v>#REF!</v>
      </c>
      <c r="D834" s="91"/>
      <c r="F834" s="91"/>
      <c r="G834" s="91"/>
      <c r="H834" s="91"/>
      <c r="I834" s="91"/>
      <c r="J834" s="91"/>
    </row>
    <row r="835" spans="1:10" ht="11.25" customHeight="1" x14ac:dyDescent="0.25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 x14ac:dyDescent="0.25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 x14ac:dyDescent="0.25">
      <c r="A837" s="91"/>
      <c r="B837" s="91"/>
      <c r="C837" s="91"/>
      <c r="D837" s="91"/>
      <c r="F837" s="91"/>
      <c r="G837" s="91"/>
      <c r="H837" s="91"/>
      <c r="I837" s="91"/>
      <c r="J837" s="91"/>
    </row>
    <row r="838" spans="1:10" ht="11.25" customHeight="1" x14ac:dyDescent="0.25">
      <c r="A838" s="91"/>
      <c r="B838" s="91"/>
      <c r="C838" s="91"/>
      <c r="D838" s="91"/>
      <c r="F838" s="91"/>
      <c r="G838" s="91"/>
      <c r="H838" s="91"/>
      <c r="I838" s="91"/>
      <c r="J838" s="91"/>
    </row>
    <row r="839" spans="1:10" ht="11.25" customHeight="1" x14ac:dyDescent="0.25">
      <c r="A839" s="91"/>
      <c r="B839" s="91"/>
      <c r="C839" s="91"/>
      <c r="D839" s="91"/>
      <c r="F839" s="91"/>
      <c r="G839" s="91"/>
      <c r="H839" s="91"/>
      <c r="I839" s="91"/>
      <c r="J839" s="91"/>
    </row>
    <row r="840" spans="1:10" ht="11.25" customHeight="1" x14ac:dyDescent="0.25">
      <c r="A840" s="91"/>
      <c r="B840" s="91"/>
      <c r="C840" s="91"/>
      <c r="D840" s="91"/>
      <c r="F840" s="91"/>
      <c r="G840" s="91"/>
      <c r="H840" s="91"/>
      <c r="I840" s="91"/>
      <c r="J840" s="91"/>
    </row>
    <row r="841" spans="1:10" ht="11.25" customHeight="1" x14ac:dyDescent="0.25">
      <c r="A841" s="90" t="e">
        <f>"HTP.P('&lt;"&amp;#REF!&amp;"&gt;' || "&amp;IF(MID(#REF!,1,6)="L_STUB","NULL","REC."&amp;#REF!)&amp;" || '&lt;/"&amp;#REF!&amp;"&gt;');"</f>
        <v>#REF!</v>
      </c>
      <c r="B841" s="91"/>
      <c r="C841" s="90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 x14ac:dyDescent="0.25">
      <c r="A842" s="90" t="e">
        <f>"HTP.P('&lt;"&amp;#REF!&amp;"&gt;' || "&amp;IF(MID(#REF!,1,6)="L_STUB","NULL","REC."&amp;#REF!)&amp;" || '&lt;/"&amp;#REF!&amp;"&gt;');"</f>
        <v>#REF!</v>
      </c>
      <c r="B842" s="91"/>
      <c r="C842" s="90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 x14ac:dyDescent="0.25">
      <c r="A843" s="90" t="e">
        <f>"HTP.P('&lt;"&amp;#REF!&amp;"&gt;' || "&amp;IF(MID(#REF!,1,6)="L_STUB","NULL","REC."&amp;#REF!)&amp;" || '&lt;/"&amp;#REF!&amp;"&gt;');"</f>
        <v>#REF!</v>
      </c>
      <c r="B843" s="91"/>
      <c r="C843" s="90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 x14ac:dyDescent="0.25">
      <c r="A844" s="90" t="e">
        <f>"HTP.P('&lt;"&amp;#REF!&amp;"&gt;' || "&amp;IF(MID(#REF!,1,6)="L_STUB","NULL","REC."&amp;#REF!)&amp;" || '&lt;/"&amp;#REF!&amp;"&gt;');"</f>
        <v>#REF!</v>
      </c>
      <c r="B844" s="91"/>
      <c r="C844" s="90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 x14ac:dyDescent="0.25">
      <c r="A845" s="90" t="e">
        <f>"HTP.P('&lt;"&amp;#REF!&amp;"&gt;' || "&amp;IF(MID(#REF!,1,6)="L_STUB","NULL","REC."&amp;#REF!)&amp;" || '&lt;/"&amp;#REF!&amp;"&gt;');"</f>
        <v>#REF!</v>
      </c>
      <c r="B845" s="91"/>
      <c r="C845" s="90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 x14ac:dyDescent="0.25">
      <c r="A846" s="90" t="e">
        <f>"HTP.P('&lt;"&amp;#REF!&amp;"&gt;' || "&amp;IF(MID(#REF!,1,6)="L_STUB","NULL","REC."&amp;#REF!)&amp;" || '&lt;/"&amp;#REF!&amp;"&gt;');"</f>
        <v>#REF!</v>
      </c>
      <c r="B846" s="91"/>
      <c r="C846" s="90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 x14ac:dyDescent="0.25">
      <c r="A847" s="90" t="e">
        <f>"HTP.P('&lt;"&amp;#REF!&amp;"&gt;' || "&amp;IF(MID(#REF!,1,6)="L_STUB","NULL","REC."&amp;#REF!)&amp;" || '&lt;/"&amp;#REF!&amp;"&gt;');"</f>
        <v>#REF!</v>
      </c>
      <c r="B847" s="91"/>
      <c r="C847" s="90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 x14ac:dyDescent="0.25">
      <c r="A848" s="90" t="e">
        <f>"HTP.P('&lt;"&amp;#REF!&amp;"&gt;' || "&amp;IF(MID(#REF!,1,6)="L_STUB","NULL","REC."&amp;#REF!)&amp;" || '&lt;/"&amp;#REF!&amp;"&gt;');"</f>
        <v>#REF!</v>
      </c>
      <c r="B848" s="91"/>
      <c r="C848" s="90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 x14ac:dyDescent="0.25">
      <c r="A849" s="90" t="e">
        <f>"HTP.P('&lt;"&amp;#REF!&amp;"&gt;' || "&amp;IF(MID(#REF!,1,6)="L_STUB","NULL","REC."&amp;#REF!)&amp;" || '&lt;/"&amp;#REF!&amp;"&gt;');"</f>
        <v>#REF!</v>
      </c>
      <c r="B849" s="91"/>
      <c r="C849" s="90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 x14ac:dyDescent="0.25">
      <c r="A850" s="90" t="e">
        <f>"HTP.P('&lt;"&amp;#REF!&amp;"&gt;' || "&amp;IF(MID(#REF!,1,6)="L_STUB","NULL","REC."&amp;#REF!)&amp;" || '&lt;/"&amp;#REF!&amp;"&gt;');"</f>
        <v>#REF!</v>
      </c>
      <c r="B850" s="91"/>
      <c r="C850" s="90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 x14ac:dyDescent="0.25">
      <c r="A851" s="90" t="e">
        <f>"HTP.P('&lt;"&amp;#REF!&amp;"&gt;' || "&amp;IF(MID(#REF!,1,6)="L_STUB","NULL","REC."&amp;#REF!)&amp;" || '&lt;/"&amp;#REF!&amp;"&gt;');"</f>
        <v>#REF!</v>
      </c>
      <c r="B851" s="91"/>
      <c r="C851" s="90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 x14ac:dyDescent="0.25">
      <c r="A852" s="90" t="e">
        <f>"HTP.P('&lt;"&amp;#REF!&amp;"&gt;' || "&amp;IF(MID(#REF!,1,6)="L_STUB","NULL","REC."&amp;#REF!)&amp;" || '&lt;/"&amp;#REF!&amp;"&gt;');"</f>
        <v>#REF!</v>
      </c>
      <c r="B852" s="91"/>
      <c r="C852" s="90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 x14ac:dyDescent="0.25">
      <c r="A853" s="90" t="e">
        <f>"HTP.P('&lt;"&amp;#REF!&amp;"&gt;' || "&amp;IF(MID(#REF!,1,6)="L_STUB","NULL","REC."&amp;#REF!)&amp;" || '&lt;/"&amp;#REF!&amp;"&gt;');"</f>
        <v>#REF!</v>
      </c>
      <c r="B853" s="91"/>
      <c r="C853" s="90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 x14ac:dyDescent="0.25">
      <c r="A854" s="90" t="e">
        <f>"HTP.P('&lt;"&amp;#REF!&amp;"&gt;' || "&amp;IF(MID(#REF!,1,6)="L_STUB","NULL","REC."&amp;#REF!)&amp;" || '&lt;/"&amp;#REF!&amp;"&gt;');"</f>
        <v>#REF!</v>
      </c>
      <c r="B854" s="91"/>
      <c r="C854" s="90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 x14ac:dyDescent="0.25">
      <c r="A855" s="90" t="e">
        <f>"HTP.P('&lt;"&amp;#REF!&amp;"&gt;' || "&amp;IF(MID(#REF!,1,6)="L_STUB","NULL","REC."&amp;#REF!)&amp;" || '&lt;/"&amp;#REF!&amp;"&gt;');"</f>
        <v>#REF!</v>
      </c>
      <c r="B855" s="91"/>
      <c r="C855" s="90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 x14ac:dyDescent="0.25">
      <c r="A856" s="90" t="e">
        <f>"HTP.P('&lt;"&amp;#REF!&amp;"&gt;' || "&amp;IF(MID(#REF!,1,6)="L_STUB","NULL","REC."&amp;#REF!)&amp;" || '&lt;/"&amp;#REF!&amp;"&gt;');"</f>
        <v>#REF!</v>
      </c>
      <c r="B856" s="91"/>
      <c r="C856" s="90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 x14ac:dyDescent="0.25">
      <c r="A857" s="90" t="e">
        <f>"HTP.P('&lt;"&amp;#REF!&amp;"&gt;' || "&amp;IF(MID(#REF!,1,6)="L_STUB","NULL","REC."&amp;#REF!)&amp;" || '&lt;/"&amp;#REF!&amp;"&gt;');"</f>
        <v>#REF!</v>
      </c>
      <c r="B857" s="91"/>
      <c r="C857" s="90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 x14ac:dyDescent="0.25">
      <c r="A858" s="90" t="e">
        <f>"HTP.P('&lt;"&amp;#REF!&amp;"&gt;' || "&amp;IF(MID(#REF!,1,6)="L_STUB","NULL","REC."&amp;#REF!)&amp;" || '&lt;/"&amp;#REF!&amp;"&gt;');"</f>
        <v>#REF!</v>
      </c>
      <c r="B858" s="91"/>
      <c r="C858" s="90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 x14ac:dyDescent="0.25">
      <c r="A859" s="90" t="e">
        <f>"HTP.P('&lt;"&amp;#REF!&amp;"&gt;' || "&amp;IF(MID(#REF!,1,6)="L_STUB","NULL","REC."&amp;#REF!)&amp;" || '&lt;/"&amp;#REF!&amp;"&gt;');"</f>
        <v>#REF!</v>
      </c>
      <c r="B859" s="91"/>
      <c r="C859" s="90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 x14ac:dyDescent="0.25">
      <c r="A860" s="90" t="e">
        <f>"HTP.P('&lt;"&amp;#REF!&amp;"&gt;' || "&amp;IF(MID(#REF!,1,6)="L_STUB","NULL","REC."&amp;#REF!)&amp;" || '&lt;/"&amp;#REF!&amp;"&gt;');"</f>
        <v>#REF!</v>
      </c>
      <c r="B860" s="91"/>
      <c r="C860" s="90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 x14ac:dyDescent="0.25">
      <c r="A861" s="90" t="e">
        <f>"HTP.P('&lt;"&amp;#REF!&amp;"&gt;' || "&amp;IF(MID(#REF!,1,6)="L_STUB","NULL","REC."&amp;#REF!)&amp;" || '&lt;/"&amp;#REF!&amp;"&gt;');"</f>
        <v>#REF!</v>
      </c>
      <c r="B861" s="91"/>
      <c r="C861" s="90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 x14ac:dyDescent="0.25">
      <c r="A862" s="90" t="e">
        <f>"HTP.P('&lt;"&amp;#REF!&amp;"&gt;' || "&amp;IF(MID(#REF!,1,6)="L_STUB","NULL","REC."&amp;#REF!)&amp;" || '&lt;/"&amp;#REF!&amp;"&gt;');"</f>
        <v>#REF!</v>
      </c>
      <c r="B862" s="91"/>
      <c r="C862" s="90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 x14ac:dyDescent="0.25">
      <c r="A863" s="90" t="e">
        <f>"HTP.P('&lt;"&amp;#REF!&amp;"&gt;' || "&amp;IF(MID(#REF!,1,6)="L_STUB","NULL","REC."&amp;#REF!)&amp;" || '&lt;/"&amp;#REF!&amp;"&gt;');"</f>
        <v>#REF!</v>
      </c>
      <c r="B863" s="91"/>
      <c r="C863" s="90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 x14ac:dyDescent="0.25">
      <c r="A864" s="90" t="e">
        <f>"HTP.P('&lt;"&amp;#REF!&amp;"&gt;' || "&amp;IF(MID(#REF!,1,6)="L_STUB","NULL","REC."&amp;#REF!)&amp;" || '&lt;/"&amp;#REF!&amp;"&gt;');"</f>
        <v>#REF!</v>
      </c>
      <c r="B864" s="91"/>
      <c r="C864" s="90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 x14ac:dyDescent="0.25">
      <c r="A865" s="90" t="e">
        <f>"HTP.P('&lt;"&amp;#REF!&amp;"&gt;' || "&amp;IF(MID(#REF!,1,6)="L_STUB","NULL","REC."&amp;#REF!)&amp;" || '&lt;/"&amp;#REF!&amp;"&gt;');"</f>
        <v>#REF!</v>
      </c>
      <c r="B865" s="91"/>
      <c r="C865" s="90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 x14ac:dyDescent="0.25">
      <c r="A866" s="90" t="e">
        <f>"HTP.P('&lt;"&amp;#REF!&amp;"&gt;' || "&amp;IF(MID(#REF!,1,6)="L_STUB","NULL","REC."&amp;#REF!)&amp;" || '&lt;/"&amp;#REF!&amp;"&gt;');"</f>
        <v>#REF!</v>
      </c>
      <c r="B866" s="91"/>
      <c r="C866" s="90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 x14ac:dyDescent="0.25">
      <c r="A867" s="90" t="e">
        <f>"HTP.P('&lt;"&amp;#REF!&amp;"&gt;' || "&amp;IF(MID(#REF!,1,6)="L_STUB","NULL","REC."&amp;#REF!)&amp;" || '&lt;/"&amp;#REF!&amp;"&gt;');"</f>
        <v>#REF!</v>
      </c>
      <c r="B867" s="91"/>
      <c r="C867" s="90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 x14ac:dyDescent="0.25">
      <c r="A868" s="90" t="e">
        <f>"HTP.P('&lt;"&amp;#REF!&amp;"&gt;' || "&amp;IF(MID(#REF!,1,6)="L_STUB","NULL","REC."&amp;#REF!)&amp;" || '&lt;/"&amp;#REF!&amp;"&gt;');"</f>
        <v>#REF!</v>
      </c>
      <c r="B868" s="91"/>
      <c r="C868" s="90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 x14ac:dyDescent="0.25">
      <c r="A869" s="90" t="e">
        <f>"HTP.P('&lt;"&amp;#REF!&amp;"&gt;' || "&amp;IF(MID(#REF!,1,6)="L_STUB","NULL","REC."&amp;#REF!)&amp;" || '&lt;/"&amp;#REF!&amp;"&gt;');"</f>
        <v>#REF!</v>
      </c>
      <c r="B869" s="91"/>
      <c r="C869" s="90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 x14ac:dyDescent="0.25">
      <c r="A870" s="90" t="e">
        <f>"HTP.P('&lt;"&amp;#REF!&amp;"&gt;' || "&amp;IF(MID(#REF!,1,6)="L_STUB","NULL","REC."&amp;#REF!)&amp;" || '&lt;/"&amp;#REF!&amp;"&gt;');"</f>
        <v>#REF!</v>
      </c>
      <c r="B870" s="91"/>
      <c r="C870" s="90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 x14ac:dyDescent="0.25">
      <c r="A871" s="90" t="e">
        <f>"HTP.P('&lt;"&amp;#REF!&amp;"&gt;' || "&amp;IF(MID(#REF!,1,6)="L_STUB","NULL","REC."&amp;#REF!)&amp;" || '&lt;/"&amp;#REF!&amp;"&gt;');"</f>
        <v>#REF!</v>
      </c>
      <c r="B871" s="91"/>
      <c r="C871" s="90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 x14ac:dyDescent="0.25">
      <c r="A872" s="90" t="e">
        <f>"HTP.P('&lt;"&amp;#REF!&amp;"&gt;' || "&amp;IF(MID(#REF!,1,6)="L_STUB","NULL","REC."&amp;#REF!)&amp;" || '&lt;/"&amp;#REF!&amp;"&gt;');"</f>
        <v>#REF!</v>
      </c>
      <c r="B872" s="91"/>
      <c r="C872" s="90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 x14ac:dyDescent="0.25">
      <c r="A873" s="90" t="e">
        <f>"HTP.P('&lt;"&amp;#REF!&amp;"&gt;' || "&amp;IF(MID(#REF!,1,6)="L_STUB","NULL","REC."&amp;#REF!)&amp;" || '&lt;/"&amp;#REF!&amp;"&gt;');"</f>
        <v>#REF!</v>
      </c>
      <c r="B873" s="91"/>
      <c r="C873" s="90" t="e">
        <f>"DECODE(C_T."&amp;#REF!&amp;", 0, NULL, C_T."&amp;#REF!&amp;") AS "&amp;#REF!&amp;","</f>
        <v>#REF!</v>
      </c>
      <c r="D873" s="91"/>
      <c r="F873" s="91"/>
      <c r="G873" s="91"/>
      <c r="H873" s="91"/>
      <c r="I873" s="91"/>
      <c r="J873" s="91"/>
    </row>
    <row r="874" spans="1:10" ht="11.25" customHeight="1" x14ac:dyDescent="0.25">
      <c r="A874" s="90" t="e">
        <f>"HTP.P('&lt;"&amp;#REF!&amp;"&gt;' || "&amp;IF(MID(#REF!,1,6)="L_STUB","NULL","REC."&amp;#REF!)&amp;" || '&lt;/"&amp;#REF!&amp;"&gt;');"</f>
        <v>#REF!</v>
      </c>
      <c r="B874" s="91"/>
      <c r="C874" s="90" t="e">
        <f>"DECODE(C_T."&amp;#REF!&amp;", 0, NULL, C_T."&amp;#REF!&amp;") AS "&amp;#REF!&amp;","</f>
        <v>#REF!</v>
      </c>
      <c r="D874" s="91"/>
      <c r="F874" s="91"/>
      <c r="G874" s="91"/>
      <c r="H874" s="91"/>
      <c r="I874" s="91"/>
      <c r="J874" s="91"/>
    </row>
    <row r="875" spans="1:10" ht="11.25" customHeight="1" x14ac:dyDescent="0.25">
      <c r="A875" s="90" t="e">
        <f>"HTP.P('&lt;"&amp;#REF!&amp;"&gt;' || "&amp;IF(MID(#REF!,1,6)="L_STUB","NULL","REC."&amp;#REF!)&amp;" || '&lt;/"&amp;#REF!&amp;"&gt;');"</f>
        <v>#REF!</v>
      </c>
      <c r="B875" s="91"/>
      <c r="C875" s="90" t="e">
        <f>"DECODE(C_T."&amp;#REF!&amp;", 0, NULL, C_T."&amp;#REF!&amp;") AS "&amp;#REF!&amp;","</f>
        <v>#REF!</v>
      </c>
      <c r="D875" s="91"/>
      <c r="F875" s="91"/>
      <c r="G875" s="91"/>
      <c r="H875" s="91"/>
      <c r="I875" s="91"/>
      <c r="J875" s="91"/>
    </row>
    <row r="876" spans="1:10" ht="11.25" customHeight="1" x14ac:dyDescent="0.25">
      <c r="A876" s="90" t="e">
        <f>"HTP.P('&lt;"&amp;#REF!&amp;"&gt;' || "&amp;IF(MID(#REF!,1,6)="L_STUB","NULL","REC."&amp;#REF!)&amp;" || '&lt;/"&amp;#REF!&amp;"&gt;');"</f>
        <v>#REF!</v>
      </c>
      <c r="B876" s="91"/>
      <c r="C876" s="90" t="e">
        <f>"DECODE(C_T."&amp;#REF!&amp;", 0, NULL, C_T."&amp;#REF!&amp;") AS "&amp;#REF!&amp;","</f>
        <v>#REF!</v>
      </c>
      <c r="D876" s="91"/>
      <c r="F876" s="91"/>
      <c r="G876" s="91"/>
      <c r="H876" s="91"/>
      <c r="I876" s="91"/>
      <c r="J876" s="91"/>
    </row>
    <row r="877" spans="1:10" ht="11.25" customHeight="1" x14ac:dyDescent="0.25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 x14ac:dyDescent="0.25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 x14ac:dyDescent="0.25">
      <c r="A879" s="91"/>
      <c r="B879" s="91"/>
      <c r="C879" s="91"/>
      <c r="D879" s="91"/>
      <c r="F879" s="91"/>
      <c r="G879" s="91"/>
      <c r="H879" s="91"/>
      <c r="I879" s="91"/>
      <c r="J879" s="91"/>
    </row>
    <row r="880" spans="1:10" ht="11.25" customHeight="1" x14ac:dyDescent="0.25">
      <c r="A880" s="91"/>
      <c r="B880" s="91"/>
      <c r="C880" s="91"/>
      <c r="D880" s="91"/>
      <c r="F880" s="91"/>
      <c r="G880" s="91"/>
      <c r="H880" s="91"/>
      <c r="I880" s="91"/>
      <c r="J880" s="91"/>
    </row>
    <row r="881" spans="1:10" ht="11.25" customHeight="1" x14ac:dyDescent="0.25">
      <c r="A881" s="91"/>
      <c r="B881" s="91"/>
      <c r="C881" s="91"/>
      <c r="D881" s="91"/>
      <c r="F881" s="91"/>
      <c r="G881" s="91"/>
      <c r="H881" s="91"/>
      <c r="I881" s="91"/>
      <c r="J881" s="91"/>
    </row>
    <row r="882" spans="1:10" ht="11.25" customHeight="1" x14ac:dyDescent="0.25">
      <c r="A882" s="91"/>
      <c r="B882" s="91"/>
      <c r="C882" s="91"/>
      <c r="D882" s="91"/>
      <c r="F882" s="91"/>
      <c r="G882" s="91"/>
      <c r="H882" s="91"/>
      <c r="I882" s="91"/>
      <c r="J882" s="91"/>
    </row>
    <row r="883" spans="1:10" ht="11.25" customHeight="1" x14ac:dyDescent="0.25">
      <c r="A883" s="90" t="e">
        <f>"HTP.P('&lt;"&amp;#REF!&amp;"&gt;' || "&amp;IF(MID(#REF!,1,6)="L_STUB","NULL","REC."&amp;#REF!)&amp;" || '&lt;/"&amp;#REF!&amp;"&gt;');"</f>
        <v>#REF!</v>
      </c>
      <c r="B883" s="91"/>
      <c r="C883" s="90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 x14ac:dyDescent="0.25">
      <c r="A884" s="90" t="e">
        <f>"HTP.P('&lt;"&amp;#REF!&amp;"&gt;' || "&amp;IF(MID(#REF!,1,6)="L_STUB","NULL","REC."&amp;#REF!)&amp;" || '&lt;/"&amp;#REF!&amp;"&gt;');"</f>
        <v>#REF!</v>
      </c>
      <c r="B884" s="91"/>
      <c r="C884" s="90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 x14ac:dyDescent="0.25">
      <c r="A885" s="90" t="e">
        <f>"HTP.P('&lt;"&amp;#REF!&amp;"&gt;' || "&amp;IF(MID(#REF!,1,6)="L_STUB","NULL","REC."&amp;#REF!)&amp;" || '&lt;/"&amp;#REF!&amp;"&gt;');"</f>
        <v>#REF!</v>
      </c>
      <c r="B885" s="91"/>
      <c r="C885" s="90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 x14ac:dyDescent="0.25">
      <c r="A886" s="90" t="e">
        <f>"HTP.P('&lt;"&amp;#REF!&amp;"&gt;' || "&amp;IF(MID(#REF!,1,6)="L_STUB","NULL","REC."&amp;#REF!)&amp;" || '&lt;/"&amp;#REF!&amp;"&gt;');"</f>
        <v>#REF!</v>
      </c>
      <c r="B886" s="91"/>
      <c r="C886" s="90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 x14ac:dyDescent="0.25">
      <c r="A887" s="90" t="e">
        <f>"HTP.P('&lt;"&amp;#REF!&amp;"&gt;' || "&amp;IF(MID(#REF!,1,6)="L_STUB","NULL","REC."&amp;#REF!)&amp;" || '&lt;/"&amp;#REF!&amp;"&gt;');"</f>
        <v>#REF!</v>
      </c>
      <c r="B887" s="91"/>
      <c r="C887" s="90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 x14ac:dyDescent="0.25">
      <c r="A888" s="90" t="e">
        <f>"HTP.P('&lt;"&amp;#REF!&amp;"&gt;' || "&amp;IF(MID(#REF!,1,6)="L_STUB","NULL","REC."&amp;#REF!)&amp;" || '&lt;/"&amp;#REF!&amp;"&gt;');"</f>
        <v>#REF!</v>
      </c>
      <c r="B888" s="91"/>
      <c r="C888" s="90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 x14ac:dyDescent="0.25">
      <c r="A889" s="90" t="e">
        <f>"HTP.P('&lt;"&amp;#REF!&amp;"&gt;' || "&amp;IF(MID(#REF!,1,6)="L_STUB","NULL","REC."&amp;#REF!)&amp;" || '&lt;/"&amp;#REF!&amp;"&gt;');"</f>
        <v>#REF!</v>
      </c>
      <c r="B889" s="91"/>
      <c r="C889" s="90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 x14ac:dyDescent="0.25">
      <c r="A890" s="90" t="e">
        <f>"HTP.P('&lt;"&amp;#REF!&amp;"&gt;' || "&amp;IF(MID(#REF!,1,6)="L_STUB","NULL","REC."&amp;#REF!)&amp;" || '&lt;/"&amp;#REF!&amp;"&gt;');"</f>
        <v>#REF!</v>
      </c>
      <c r="B890" s="91"/>
      <c r="C890" s="90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 x14ac:dyDescent="0.25">
      <c r="A891" s="90" t="e">
        <f>"HTP.P('&lt;"&amp;#REF!&amp;"&gt;' || "&amp;IF(MID(#REF!,1,6)="L_STUB","NULL","REC."&amp;#REF!)&amp;" || '&lt;/"&amp;#REF!&amp;"&gt;');"</f>
        <v>#REF!</v>
      </c>
      <c r="B891" s="91"/>
      <c r="C891" s="90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 x14ac:dyDescent="0.25">
      <c r="A892" s="90" t="e">
        <f>"HTP.P('&lt;"&amp;#REF!&amp;"&gt;' || "&amp;IF(MID(#REF!,1,6)="L_STUB","NULL","REC."&amp;#REF!)&amp;" || '&lt;/"&amp;#REF!&amp;"&gt;');"</f>
        <v>#REF!</v>
      </c>
      <c r="B892" s="91"/>
      <c r="C892" s="90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 x14ac:dyDescent="0.25">
      <c r="A893" s="90" t="e">
        <f>"HTP.P('&lt;"&amp;#REF!&amp;"&gt;' || "&amp;IF(MID(#REF!,1,6)="L_STUB","NULL","REC."&amp;#REF!)&amp;" || '&lt;/"&amp;#REF!&amp;"&gt;');"</f>
        <v>#REF!</v>
      </c>
      <c r="B893" s="91"/>
      <c r="C893" s="90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 x14ac:dyDescent="0.25">
      <c r="A894" s="90" t="e">
        <f>"HTP.P('&lt;"&amp;#REF!&amp;"&gt;' || "&amp;IF(MID(#REF!,1,6)="L_STUB","NULL","REC."&amp;#REF!)&amp;" || '&lt;/"&amp;#REF!&amp;"&gt;');"</f>
        <v>#REF!</v>
      </c>
      <c r="B894" s="91"/>
      <c r="C894" s="90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 x14ac:dyDescent="0.25">
      <c r="A895" s="90" t="e">
        <f>"HTP.P('&lt;"&amp;#REF!&amp;"&gt;' || "&amp;IF(MID(#REF!,1,6)="L_STUB","NULL","REC."&amp;#REF!)&amp;" || '&lt;/"&amp;#REF!&amp;"&gt;');"</f>
        <v>#REF!</v>
      </c>
      <c r="B895" s="91"/>
      <c r="C895" s="90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 x14ac:dyDescent="0.25">
      <c r="A896" s="90" t="e">
        <f>"HTP.P('&lt;"&amp;#REF!&amp;"&gt;' || "&amp;IF(MID(#REF!,1,6)="L_STUB","NULL","REC."&amp;#REF!)&amp;" || '&lt;/"&amp;#REF!&amp;"&gt;');"</f>
        <v>#REF!</v>
      </c>
      <c r="B896" s="91"/>
      <c r="C896" s="90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 x14ac:dyDescent="0.25">
      <c r="A897" s="90" t="e">
        <f>"HTP.P('&lt;"&amp;#REF!&amp;"&gt;' || "&amp;IF(MID(#REF!,1,6)="L_STUB","NULL","REC."&amp;#REF!)&amp;" || '&lt;/"&amp;#REF!&amp;"&gt;');"</f>
        <v>#REF!</v>
      </c>
      <c r="B897" s="91"/>
      <c r="C897" s="90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 x14ac:dyDescent="0.25">
      <c r="A898" s="90" t="e">
        <f>"HTP.P('&lt;"&amp;#REF!&amp;"&gt;' || "&amp;IF(MID(#REF!,1,6)="L_STUB","NULL","REC."&amp;#REF!)&amp;" || '&lt;/"&amp;#REF!&amp;"&gt;');"</f>
        <v>#REF!</v>
      </c>
      <c r="B898" s="91"/>
      <c r="C898" s="90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 x14ac:dyDescent="0.25">
      <c r="A899" s="90" t="e">
        <f>"HTP.P('&lt;"&amp;#REF!&amp;"&gt;' || "&amp;IF(MID(#REF!,1,6)="L_STUB","NULL","REC."&amp;#REF!)&amp;" || '&lt;/"&amp;#REF!&amp;"&gt;');"</f>
        <v>#REF!</v>
      </c>
      <c r="B899" s="91"/>
      <c r="C899" s="90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 x14ac:dyDescent="0.25">
      <c r="A900" s="90" t="e">
        <f>"HTP.P('&lt;"&amp;#REF!&amp;"&gt;' || "&amp;IF(MID(#REF!,1,6)="L_STUB","NULL","REC."&amp;#REF!)&amp;" || '&lt;/"&amp;#REF!&amp;"&gt;');"</f>
        <v>#REF!</v>
      </c>
      <c r="B900" s="91"/>
      <c r="C900" s="90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 x14ac:dyDescent="0.25">
      <c r="A901" s="90" t="e">
        <f>"HTP.P('&lt;"&amp;#REF!&amp;"&gt;' || "&amp;IF(MID(#REF!,1,6)="L_STUB","NULL","REC."&amp;#REF!)&amp;" || '&lt;/"&amp;#REF!&amp;"&gt;');"</f>
        <v>#REF!</v>
      </c>
      <c r="B901" s="91"/>
      <c r="C901" s="90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 x14ac:dyDescent="0.25">
      <c r="A902" s="90" t="e">
        <f>"HTP.P('&lt;"&amp;#REF!&amp;"&gt;' || "&amp;IF(MID(#REF!,1,6)="L_STUB","NULL","REC."&amp;#REF!)&amp;" || '&lt;/"&amp;#REF!&amp;"&gt;');"</f>
        <v>#REF!</v>
      </c>
      <c r="B902" s="91"/>
      <c r="C902" s="90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 x14ac:dyDescent="0.25">
      <c r="A903" s="90" t="e">
        <f>"HTP.P('&lt;"&amp;#REF!&amp;"&gt;' || "&amp;IF(MID(#REF!,1,6)="L_STUB","NULL","REC."&amp;#REF!)&amp;" || '&lt;/"&amp;#REF!&amp;"&gt;');"</f>
        <v>#REF!</v>
      </c>
      <c r="B903" s="91"/>
      <c r="C903" s="90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 x14ac:dyDescent="0.25">
      <c r="A904" s="90" t="e">
        <f>"HTP.P('&lt;"&amp;#REF!&amp;"&gt;' || "&amp;IF(MID(#REF!,1,6)="L_STUB","NULL","REC."&amp;#REF!)&amp;" || '&lt;/"&amp;#REF!&amp;"&gt;');"</f>
        <v>#REF!</v>
      </c>
      <c r="B904" s="91"/>
      <c r="C904" s="90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 x14ac:dyDescent="0.25">
      <c r="A905" s="90" t="e">
        <f>"HTP.P('&lt;"&amp;#REF!&amp;"&gt;' || "&amp;IF(MID(#REF!,1,6)="L_STUB","NULL","REC."&amp;#REF!)&amp;" || '&lt;/"&amp;#REF!&amp;"&gt;');"</f>
        <v>#REF!</v>
      </c>
      <c r="B905" s="91"/>
      <c r="C905" s="90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 x14ac:dyDescent="0.25">
      <c r="A906" s="90" t="e">
        <f>"HTP.P('&lt;"&amp;#REF!&amp;"&gt;' || "&amp;IF(MID(#REF!,1,6)="L_STUB","NULL","REC."&amp;#REF!)&amp;" || '&lt;/"&amp;#REF!&amp;"&gt;');"</f>
        <v>#REF!</v>
      </c>
      <c r="B906" s="91"/>
      <c r="C906" s="90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 x14ac:dyDescent="0.25">
      <c r="A907" s="90" t="e">
        <f>"HTP.P('&lt;"&amp;#REF!&amp;"&gt;' || "&amp;IF(MID(#REF!,1,6)="L_STUB","NULL","REC."&amp;#REF!)&amp;" || '&lt;/"&amp;#REF!&amp;"&gt;');"</f>
        <v>#REF!</v>
      </c>
      <c r="B907" s="91"/>
      <c r="C907" s="90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 x14ac:dyDescent="0.25">
      <c r="A908" s="90" t="e">
        <f>"HTP.P('&lt;"&amp;#REF!&amp;"&gt;' || "&amp;IF(MID(#REF!,1,6)="L_STUB","NULL","REC."&amp;#REF!)&amp;" || '&lt;/"&amp;#REF!&amp;"&gt;');"</f>
        <v>#REF!</v>
      </c>
      <c r="B908" s="91"/>
      <c r="C908" s="90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 x14ac:dyDescent="0.25">
      <c r="A909" s="90" t="e">
        <f>"HTP.P('&lt;"&amp;#REF!&amp;"&gt;' || "&amp;IF(MID(#REF!,1,6)="L_STUB","NULL","REC."&amp;#REF!)&amp;" || '&lt;/"&amp;#REF!&amp;"&gt;');"</f>
        <v>#REF!</v>
      </c>
      <c r="B909" s="91"/>
      <c r="C909" s="90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 x14ac:dyDescent="0.25">
      <c r="A910" s="90" t="e">
        <f>"HTP.P('&lt;"&amp;#REF!&amp;"&gt;' || "&amp;IF(MID(#REF!,1,6)="L_STUB","NULL","REC."&amp;#REF!)&amp;" || '&lt;/"&amp;#REF!&amp;"&gt;');"</f>
        <v>#REF!</v>
      </c>
      <c r="B910" s="91"/>
      <c r="C910" s="90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 x14ac:dyDescent="0.25">
      <c r="A911" s="90" t="e">
        <f>"HTP.P('&lt;"&amp;#REF!&amp;"&gt;' || "&amp;IF(MID(#REF!,1,6)="L_STUB","NULL","REC."&amp;#REF!)&amp;" || '&lt;/"&amp;#REF!&amp;"&gt;');"</f>
        <v>#REF!</v>
      </c>
      <c r="B911" s="91"/>
      <c r="C911" s="90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 x14ac:dyDescent="0.25">
      <c r="A912" s="90" t="e">
        <f>"HTP.P('&lt;"&amp;#REF!&amp;"&gt;' || "&amp;IF(MID(#REF!,1,6)="L_STUB","NULL","REC."&amp;#REF!)&amp;" || '&lt;/"&amp;#REF!&amp;"&gt;');"</f>
        <v>#REF!</v>
      </c>
      <c r="B912" s="91"/>
      <c r="C912" s="90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 x14ac:dyDescent="0.25">
      <c r="A913" s="90" t="e">
        <f>"HTP.P('&lt;"&amp;#REF!&amp;"&gt;' || "&amp;IF(MID(#REF!,1,6)="L_STUB","NULL","REC."&amp;#REF!)&amp;" || '&lt;/"&amp;#REF!&amp;"&gt;');"</f>
        <v>#REF!</v>
      </c>
      <c r="B913" s="91"/>
      <c r="C913" s="90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 x14ac:dyDescent="0.25">
      <c r="A914" s="90" t="e">
        <f>"HTP.P('&lt;"&amp;#REF!&amp;"&gt;' || "&amp;IF(MID(#REF!,1,6)="L_STUB","NULL","REC."&amp;#REF!)&amp;" || '&lt;/"&amp;#REF!&amp;"&gt;');"</f>
        <v>#REF!</v>
      </c>
      <c r="B914" s="91"/>
      <c r="C914" s="90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 x14ac:dyDescent="0.25">
      <c r="A915" s="90" t="e">
        <f>"HTP.P('&lt;"&amp;#REF!&amp;"&gt;' || "&amp;IF(MID(#REF!,1,6)="L_STUB","NULL","REC."&amp;#REF!)&amp;" || '&lt;/"&amp;#REF!&amp;"&gt;');"</f>
        <v>#REF!</v>
      </c>
      <c r="B915" s="91"/>
      <c r="C915" s="90" t="e">
        <f>"DECODE(C_T."&amp;#REF!&amp;", 0, NULL, C_T."&amp;#REF!&amp;") AS "&amp;#REF!&amp;","</f>
        <v>#REF!</v>
      </c>
      <c r="D915" s="91"/>
      <c r="F915" s="91"/>
      <c r="G915" s="91"/>
      <c r="H915" s="91"/>
      <c r="I915" s="91"/>
      <c r="J915" s="91"/>
    </row>
    <row r="916" spans="1:10" ht="11.25" customHeight="1" x14ac:dyDescent="0.25">
      <c r="A916" s="90" t="e">
        <f>"HTP.P('&lt;"&amp;#REF!&amp;"&gt;' || "&amp;IF(MID(#REF!,1,6)="L_STUB","NULL","REC."&amp;#REF!)&amp;" || '&lt;/"&amp;#REF!&amp;"&gt;');"</f>
        <v>#REF!</v>
      </c>
      <c r="B916" s="91"/>
      <c r="C916" s="90" t="e">
        <f>"DECODE(C_T."&amp;#REF!&amp;", 0, NULL, C_T."&amp;#REF!&amp;") AS "&amp;#REF!&amp;","</f>
        <v>#REF!</v>
      </c>
      <c r="D916" s="91"/>
      <c r="F916" s="91"/>
      <c r="G916" s="91"/>
      <c r="H916" s="91"/>
      <c r="I916" s="91"/>
      <c r="J916" s="91"/>
    </row>
    <row r="917" spans="1:10" ht="11.25" customHeight="1" x14ac:dyDescent="0.25">
      <c r="A917" s="90" t="e">
        <f>"HTP.P('&lt;"&amp;#REF!&amp;"&gt;' || "&amp;IF(MID(#REF!,1,6)="L_STUB","NULL","REC."&amp;#REF!)&amp;" || '&lt;/"&amp;#REF!&amp;"&gt;');"</f>
        <v>#REF!</v>
      </c>
      <c r="B917" s="91"/>
      <c r="C917" s="90" t="e">
        <f>"DECODE(C_T."&amp;#REF!&amp;", 0, NULL, C_T."&amp;#REF!&amp;") AS "&amp;#REF!&amp;","</f>
        <v>#REF!</v>
      </c>
      <c r="D917" s="91"/>
      <c r="F917" s="91"/>
      <c r="G917" s="91"/>
      <c r="H917" s="91"/>
      <c r="I917" s="91"/>
      <c r="J917" s="91"/>
    </row>
    <row r="918" spans="1:10" ht="11.25" customHeight="1" x14ac:dyDescent="0.25">
      <c r="A918" s="90" t="e">
        <f>"HTP.P('&lt;"&amp;#REF!&amp;"&gt;' || "&amp;IF(MID(#REF!,1,6)="L_STUB","NULL","REC."&amp;#REF!)&amp;" || '&lt;/"&amp;#REF!&amp;"&gt;');"</f>
        <v>#REF!</v>
      </c>
      <c r="B918" s="91"/>
      <c r="C918" s="90" t="e">
        <f>"DECODE(C_T."&amp;#REF!&amp;", 0, NULL, C_T."&amp;#REF!&amp;") AS "&amp;#REF!&amp;","</f>
        <v>#REF!</v>
      </c>
      <c r="D918" s="91"/>
      <c r="F918" s="91"/>
      <c r="G918" s="91"/>
      <c r="H918" s="91"/>
      <c r="I918" s="91"/>
      <c r="J918" s="91"/>
    </row>
    <row r="919" spans="1:10" ht="11.25" customHeight="1" x14ac:dyDescent="0.25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 x14ac:dyDescent="0.25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 x14ac:dyDescent="0.25">
      <c r="A921" s="91"/>
      <c r="B921" s="91"/>
      <c r="C921" s="91"/>
      <c r="D921" s="91"/>
      <c r="F921" s="91"/>
      <c r="G921" s="91"/>
      <c r="H921" s="91"/>
      <c r="I921" s="91"/>
      <c r="J921" s="91"/>
    </row>
    <row r="922" spans="1:10" ht="11.25" customHeight="1" x14ac:dyDescent="0.25">
      <c r="A922" s="91"/>
      <c r="B922" s="91"/>
      <c r="C922" s="91"/>
      <c r="D922" s="91"/>
      <c r="F922" s="91"/>
      <c r="G922" s="91"/>
      <c r="H922" s="91"/>
      <c r="I922" s="91"/>
      <c r="J922" s="91"/>
    </row>
    <row r="923" spans="1:10" ht="11.25" customHeight="1" x14ac:dyDescent="0.25">
      <c r="A923" s="91"/>
      <c r="B923" s="91"/>
      <c r="C923" s="91"/>
      <c r="D923" s="91"/>
      <c r="F923" s="91"/>
      <c r="G923" s="91"/>
      <c r="H923" s="91"/>
      <c r="I923" s="91"/>
      <c r="J923" s="91"/>
    </row>
    <row r="924" spans="1:10" ht="11.25" customHeight="1" x14ac:dyDescent="0.25">
      <c r="A924" s="91"/>
      <c r="B924" s="91"/>
      <c r="C924" s="91"/>
      <c r="D924" s="91"/>
      <c r="F924" s="91"/>
      <c r="G924" s="91"/>
      <c r="H924" s="91"/>
      <c r="I924" s="91"/>
      <c r="J924" s="91"/>
    </row>
    <row r="925" spans="1:10" ht="11.25" customHeight="1" x14ac:dyDescent="0.25">
      <c r="A925" s="90" t="e">
        <f>"HTP.P('&lt;"&amp;#REF!&amp;"&gt;' || "&amp;IF(MID(#REF!,1,6)="L_STUB","NULL","REC."&amp;#REF!)&amp;" || '&lt;/"&amp;#REF!&amp;"&gt;');"</f>
        <v>#REF!</v>
      </c>
      <c r="B925" s="91"/>
      <c r="C925" s="90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 x14ac:dyDescent="0.25">
      <c r="A926" s="90" t="e">
        <f>"HTP.P('&lt;"&amp;#REF!&amp;"&gt;' || "&amp;IF(MID(#REF!,1,6)="L_STUB","NULL","REC."&amp;#REF!)&amp;" || '&lt;/"&amp;#REF!&amp;"&gt;');"</f>
        <v>#REF!</v>
      </c>
      <c r="B926" s="91"/>
      <c r="C926" s="90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 x14ac:dyDescent="0.25">
      <c r="A927" s="90" t="e">
        <f>"HTP.P('&lt;"&amp;#REF!&amp;"&gt;' || "&amp;IF(MID(#REF!,1,6)="L_STUB","NULL","REC."&amp;#REF!)&amp;" || '&lt;/"&amp;#REF!&amp;"&gt;');"</f>
        <v>#REF!</v>
      </c>
      <c r="B927" s="91"/>
      <c r="C927" s="90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 x14ac:dyDescent="0.25">
      <c r="A928" s="90" t="e">
        <f>"HTP.P('&lt;"&amp;#REF!&amp;"&gt;' || "&amp;IF(MID(#REF!,1,6)="L_STUB","NULL","REC."&amp;#REF!)&amp;" || '&lt;/"&amp;#REF!&amp;"&gt;');"</f>
        <v>#REF!</v>
      </c>
      <c r="B928" s="91"/>
      <c r="C928" s="90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 x14ac:dyDescent="0.25">
      <c r="A929" s="90" t="e">
        <f>"HTP.P('&lt;"&amp;#REF!&amp;"&gt;' || "&amp;IF(MID(#REF!,1,6)="L_STUB","NULL","REC."&amp;#REF!)&amp;" || '&lt;/"&amp;#REF!&amp;"&gt;');"</f>
        <v>#REF!</v>
      </c>
      <c r="B929" s="91"/>
      <c r="C929" s="90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 x14ac:dyDescent="0.25">
      <c r="A930" s="90" t="e">
        <f>"HTP.P('&lt;"&amp;#REF!&amp;"&gt;' || "&amp;IF(MID(#REF!,1,6)="L_STUB","NULL","REC."&amp;#REF!)&amp;" || '&lt;/"&amp;#REF!&amp;"&gt;');"</f>
        <v>#REF!</v>
      </c>
      <c r="B930" s="91"/>
      <c r="C930" s="90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 x14ac:dyDescent="0.25">
      <c r="A931" s="90" t="e">
        <f>"HTP.P('&lt;"&amp;#REF!&amp;"&gt;' || "&amp;IF(MID(#REF!,1,6)="L_STUB","NULL","REC."&amp;#REF!)&amp;" || '&lt;/"&amp;#REF!&amp;"&gt;');"</f>
        <v>#REF!</v>
      </c>
      <c r="B931" s="91"/>
      <c r="C931" s="90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 x14ac:dyDescent="0.25">
      <c r="A932" s="90" t="e">
        <f>"HTP.P('&lt;"&amp;#REF!&amp;"&gt;' || "&amp;IF(MID(#REF!,1,6)="L_STUB","NULL","REC."&amp;#REF!)&amp;" || '&lt;/"&amp;#REF!&amp;"&gt;');"</f>
        <v>#REF!</v>
      </c>
      <c r="B932" s="91"/>
      <c r="C932" s="90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 x14ac:dyDescent="0.25">
      <c r="A933" s="90" t="e">
        <f>"HTP.P('&lt;"&amp;#REF!&amp;"&gt;' || "&amp;IF(MID(#REF!,1,6)="L_STUB","NULL","REC."&amp;#REF!)&amp;" || '&lt;/"&amp;#REF!&amp;"&gt;');"</f>
        <v>#REF!</v>
      </c>
      <c r="B933" s="91"/>
      <c r="C933" s="90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 x14ac:dyDescent="0.25">
      <c r="A934" s="90" t="e">
        <f>"HTP.P('&lt;"&amp;#REF!&amp;"&gt;' || "&amp;IF(MID(#REF!,1,6)="L_STUB","NULL","REC."&amp;#REF!)&amp;" || '&lt;/"&amp;#REF!&amp;"&gt;');"</f>
        <v>#REF!</v>
      </c>
      <c r="B934" s="91"/>
      <c r="C934" s="90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 x14ac:dyDescent="0.25">
      <c r="A935" s="90" t="e">
        <f>"HTP.P('&lt;"&amp;#REF!&amp;"&gt;' || "&amp;IF(MID(#REF!,1,6)="L_STUB","NULL","REC."&amp;#REF!)&amp;" || '&lt;/"&amp;#REF!&amp;"&gt;');"</f>
        <v>#REF!</v>
      </c>
      <c r="B935" s="91"/>
      <c r="C935" s="90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 x14ac:dyDescent="0.25">
      <c r="A936" s="90" t="e">
        <f>"HTP.P('&lt;"&amp;#REF!&amp;"&gt;' || "&amp;IF(MID(#REF!,1,6)="L_STUB","NULL","REC."&amp;#REF!)&amp;" || '&lt;/"&amp;#REF!&amp;"&gt;');"</f>
        <v>#REF!</v>
      </c>
      <c r="B936" s="91"/>
      <c r="C936" s="90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 x14ac:dyDescent="0.25">
      <c r="A937" s="90" t="e">
        <f>"HTP.P('&lt;"&amp;#REF!&amp;"&gt;' || "&amp;IF(MID(#REF!,1,6)="L_STUB","NULL","REC."&amp;#REF!)&amp;" || '&lt;/"&amp;#REF!&amp;"&gt;');"</f>
        <v>#REF!</v>
      </c>
      <c r="B937" s="91"/>
      <c r="C937" s="90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 x14ac:dyDescent="0.25">
      <c r="A938" s="90" t="e">
        <f>"HTP.P('&lt;"&amp;#REF!&amp;"&gt;' || "&amp;IF(MID(#REF!,1,6)="L_STUB","NULL","REC."&amp;#REF!)&amp;" || '&lt;/"&amp;#REF!&amp;"&gt;');"</f>
        <v>#REF!</v>
      </c>
      <c r="B938" s="91"/>
      <c r="C938" s="90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 x14ac:dyDescent="0.25">
      <c r="A939" s="90" t="e">
        <f>"HTP.P('&lt;"&amp;#REF!&amp;"&gt;' || "&amp;IF(MID(#REF!,1,6)="L_STUB","NULL","REC."&amp;#REF!)&amp;" || '&lt;/"&amp;#REF!&amp;"&gt;');"</f>
        <v>#REF!</v>
      </c>
      <c r="B939" s="91"/>
      <c r="C939" s="90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 x14ac:dyDescent="0.25">
      <c r="A940" s="90" t="e">
        <f>"HTP.P('&lt;"&amp;#REF!&amp;"&gt;' || "&amp;IF(MID(#REF!,1,6)="L_STUB","NULL","REC."&amp;#REF!)&amp;" || '&lt;/"&amp;#REF!&amp;"&gt;');"</f>
        <v>#REF!</v>
      </c>
      <c r="B940" s="91"/>
      <c r="C940" s="90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 x14ac:dyDescent="0.25">
      <c r="A941" s="90" t="e">
        <f>"HTP.P('&lt;"&amp;#REF!&amp;"&gt;' || "&amp;IF(MID(#REF!,1,6)="L_STUB","NULL","REC."&amp;#REF!)&amp;" || '&lt;/"&amp;#REF!&amp;"&gt;');"</f>
        <v>#REF!</v>
      </c>
      <c r="B941" s="91"/>
      <c r="C941" s="90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 x14ac:dyDescent="0.25">
      <c r="A942" s="90" t="e">
        <f>"HTP.P('&lt;"&amp;#REF!&amp;"&gt;' || "&amp;IF(MID(#REF!,1,6)="L_STUB","NULL","REC."&amp;#REF!)&amp;" || '&lt;/"&amp;#REF!&amp;"&gt;');"</f>
        <v>#REF!</v>
      </c>
      <c r="B942" s="91"/>
      <c r="C942" s="90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 x14ac:dyDescent="0.25">
      <c r="A943" s="90" t="e">
        <f>"HTP.P('&lt;"&amp;#REF!&amp;"&gt;' || "&amp;IF(MID(#REF!,1,6)="L_STUB","NULL","REC."&amp;#REF!)&amp;" || '&lt;/"&amp;#REF!&amp;"&gt;');"</f>
        <v>#REF!</v>
      </c>
      <c r="B943" s="91"/>
      <c r="C943" s="90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 x14ac:dyDescent="0.25">
      <c r="A944" s="90" t="e">
        <f>"HTP.P('&lt;"&amp;#REF!&amp;"&gt;' || "&amp;IF(MID(#REF!,1,6)="L_STUB","NULL","REC."&amp;#REF!)&amp;" || '&lt;/"&amp;#REF!&amp;"&gt;');"</f>
        <v>#REF!</v>
      </c>
      <c r="B944" s="91"/>
      <c r="C944" s="90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 x14ac:dyDescent="0.25">
      <c r="A945" s="90" t="e">
        <f>"HTP.P('&lt;"&amp;#REF!&amp;"&gt;' || "&amp;IF(MID(#REF!,1,6)="L_STUB","NULL","REC."&amp;#REF!)&amp;" || '&lt;/"&amp;#REF!&amp;"&gt;');"</f>
        <v>#REF!</v>
      </c>
      <c r="B945" s="91"/>
      <c r="C945" s="90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 x14ac:dyDescent="0.25">
      <c r="A946" s="90" t="e">
        <f>"HTP.P('&lt;"&amp;#REF!&amp;"&gt;' || "&amp;IF(MID(#REF!,1,6)="L_STUB","NULL","REC."&amp;#REF!)&amp;" || '&lt;/"&amp;#REF!&amp;"&gt;');"</f>
        <v>#REF!</v>
      </c>
      <c r="B946" s="91"/>
      <c r="C946" s="90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 x14ac:dyDescent="0.25">
      <c r="A947" s="90" t="e">
        <f>"HTP.P('&lt;"&amp;#REF!&amp;"&gt;' || "&amp;IF(MID(#REF!,1,6)="L_STUB","NULL","REC."&amp;#REF!)&amp;" || '&lt;/"&amp;#REF!&amp;"&gt;');"</f>
        <v>#REF!</v>
      </c>
      <c r="B947" s="91"/>
      <c r="C947" s="90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 x14ac:dyDescent="0.25">
      <c r="A948" s="90" t="e">
        <f>"HTP.P('&lt;"&amp;#REF!&amp;"&gt;' || "&amp;IF(MID(#REF!,1,6)="L_STUB","NULL","REC."&amp;#REF!)&amp;" || '&lt;/"&amp;#REF!&amp;"&gt;');"</f>
        <v>#REF!</v>
      </c>
      <c r="B948" s="91"/>
      <c r="C948" s="90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 x14ac:dyDescent="0.25">
      <c r="A949" s="90" t="e">
        <f>"HTP.P('&lt;"&amp;#REF!&amp;"&gt;' || "&amp;IF(MID(#REF!,1,6)="L_STUB","NULL","REC."&amp;#REF!)&amp;" || '&lt;/"&amp;#REF!&amp;"&gt;');"</f>
        <v>#REF!</v>
      </c>
      <c r="B949" s="91"/>
      <c r="C949" s="90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 x14ac:dyDescent="0.25">
      <c r="A950" s="90" t="e">
        <f>"HTP.P('&lt;"&amp;#REF!&amp;"&gt;' || "&amp;IF(MID(#REF!,1,6)="L_STUB","NULL","REC."&amp;#REF!)&amp;" || '&lt;/"&amp;#REF!&amp;"&gt;');"</f>
        <v>#REF!</v>
      </c>
      <c r="B950" s="91"/>
      <c r="C950" s="90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 x14ac:dyDescent="0.25">
      <c r="A951" s="90" t="e">
        <f>"HTP.P('&lt;"&amp;#REF!&amp;"&gt;' || "&amp;IF(MID(#REF!,1,6)="L_STUB","NULL","REC."&amp;#REF!)&amp;" || '&lt;/"&amp;#REF!&amp;"&gt;');"</f>
        <v>#REF!</v>
      </c>
      <c r="B951" s="91"/>
      <c r="C951" s="90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 x14ac:dyDescent="0.25">
      <c r="A952" s="90" t="e">
        <f>"HTP.P('&lt;"&amp;#REF!&amp;"&gt;' || "&amp;IF(MID(#REF!,1,6)="L_STUB","NULL","REC."&amp;#REF!)&amp;" || '&lt;/"&amp;#REF!&amp;"&gt;');"</f>
        <v>#REF!</v>
      </c>
      <c r="B952" s="91"/>
      <c r="C952" s="90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 x14ac:dyDescent="0.25">
      <c r="A953" s="90" t="e">
        <f>"HTP.P('&lt;"&amp;#REF!&amp;"&gt;' || "&amp;IF(MID(#REF!,1,6)="L_STUB","NULL","REC."&amp;#REF!)&amp;" || '&lt;/"&amp;#REF!&amp;"&gt;');"</f>
        <v>#REF!</v>
      </c>
      <c r="B953" s="91"/>
      <c r="C953" s="90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 x14ac:dyDescent="0.25">
      <c r="A954" s="90" t="e">
        <f>"HTP.P('&lt;"&amp;#REF!&amp;"&gt;' || "&amp;IF(MID(#REF!,1,6)="L_STUB","NULL","REC."&amp;#REF!)&amp;" || '&lt;/"&amp;#REF!&amp;"&gt;');"</f>
        <v>#REF!</v>
      </c>
      <c r="B954" s="91"/>
      <c r="C954" s="90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 x14ac:dyDescent="0.25">
      <c r="A955" s="90" t="e">
        <f>"HTP.P('&lt;"&amp;#REF!&amp;"&gt;' || "&amp;IF(MID(#REF!,1,6)="L_STUB","NULL","REC."&amp;#REF!)&amp;" || '&lt;/"&amp;#REF!&amp;"&gt;');"</f>
        <v>#REF!</v>
      </c>
      <c r="B955" s="91"/>
      <c r="C955" s="90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 x14ac:dyDescent="0.25">
      <c r="A956" s="90" t="e">
        <f>"HTP.P('&lt;"&amp;#REF!&amp;"&gt;' || "&amp;IF(MID(#REF!,1,6)="L_STUB","NULL","REC."&amp;#REF!)&amp;" || '&lt;/"&amp;#REF!&amp;"&gt;');"</f>
        <v>#REF!</v>
      </c>
      <c r="B956" s="91"/>
      <c r="C956" s="90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 x14ac:dyDescent="0.25">
      <c r="A957" s="90" t="e">
        <f>"HTP.P('&lt;"&amp;#REF!&amp;"&gt;' || "&amp;IF(MID(#REF!,1,6)="L_STUB","NULL","REC."&amp;#REF!)&amp;" || '&lt;/"&amp;#REF!&amp;"&gt;');"</f>
        <v>#REF!</v>
      </c>
      <c r="B957" s="91"/>
      <c r="C957" s="90" t="e">
        <f>"DECODE(C_T."&amp;#REF!&amp;", 0, NULL, C_T."&amp;#REF!&amp;") AS "&amp;#REF!&amp;","</f>
        <v>#REF!</v>
      </c>
      <c r="D957" s="91"/>
      <c r="F957" s="91"/>
      <c r="G957" s="91"/>
      <c r="H957" s="91"/>
      <c r="I957" s="91"/>
      <c r="J957" s="91"/>
    </row>
    <row r="958" spans="1:10" ht="11.25" customHeight="1" x14ac:dyDescent="0.25">
      <c r="A958" s="90" t="e">
        <f>"HTP.P('&lt;"&amp;#REF!&amp;"&gt;' || "&amp;IF(MID(#REF!,1,6)="L_STUB","NULL","REC."&amp;#REF!)&amp;" || '&lt;/"&amp;#REF!&amp;"&gt;');"</f>
        <v>#REF!</v>
      </c>
      <c r="B958" s="91"/>
      <c r="C958" s="90" t="e">
        <f>"DECODE(C_T."&amp;#REF!&amp;", 0, NULL, C_T."&amp;#REF!&amp;") AS "&amp;#REF!&amp;","</f>
        <v>#REF!</v>
      </c>
      <c r="D958" s="91"/>
      <c r="F958" s="91"/>
      <c r="G958" s="91"/>
      <c r="H958" s="91"/>
      <c r="I958" s="91"/>
      <c r="J958" s="91"/>
    </row>
    <row r="959" spans="1:10" ht="11.25" customHeight="1" x14ac:dyDescent="0.25">
      <c r="A959" s="90" t="e">
        <f>"HTP.P('&lt;"&amp;#REF!&amp;"&gt;' || "&amp;IF(MID(#REF!,1,6)="L_STUB","NULL","REC."&amp;#REF!)&amp;" || '&lt;/"&amp;#REF!&amp;"&gt;');"</f>
        <v>#REF!</v>
      </c>
      <c r="B959" s="91"/>
      <c r="C959" s="90" t="e">
        <f>"DECODE(C_T."&amp;#REF!&amp;", 0, NULL, C_T."&amp;#REF!&amp;") AS "&amp;#REF!&amp;","</f>
        <v>#REF!</v>
      </c>
      <c r="D959" s="91"/>
      <c r="F959" s="91"/>
      <c r="G959" s="91"/>
      <c r="H959" s="91"/>
      <c r="I959" s="91"/>
      <c r="J959" s="91"/>
    </row>
    <row r="960" spans="1:10" ht="11.25" customHeight="1" x14ac:dyDescent="0.25">
      <c r="A960" s="90" t="e">
        <f>"HTP.P('&lt;"&amp;#REF!&amp;"&gt;' || "&amp;IF(MID(#REF!,1,6)="L_STUB","NULL","REC."&amp;#REF!)&amp;" || '&lt;/"&amp;#REF!&amp;"&gt;');"</f>
        <v>#REF!</v>
      </c>
      <c r="B960" s="91"/>
      <c r="C960" s="90" t="e">
        <f>"DECODE(C_T."&amp;#REF!&amp;", 0, NULL, C_T."&amp;#REF!&amp;") AS "&amp;#REF!&amp;","</f>
        <v>#REF!</v>
      </c>
      <c r="D960" s="91"/>
      <c r="F960" s="91"/>
      <c r="G960" s="91"/>
      <c r="H960" s="91"/>
      <c r="I960" s="91"/>
      <c r="J960" s="91"/>
    </row>
    <row r="961" spans="1:10" ht="11.25" customHeight="1" x14ac:dyDescent="0.25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 x14ac:dyDescent="0.25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 x14ac:dyDescent="0.25">
      <c r="A963" s="91"/>
      <c r="B963" s="91"/>
      <c r="C963" s="91"/>
      <c r="D963" s="91"/>
      <c r="F963" s="91"/>
      <c r="G963" s="91"/>
      <c r="H963" s="91"/>
      <c r="I963" s="91"/>
      <c r="J963" s="91"/>
    </row>
    <row r="964" spans="1:10" ht="11.25" customHeight="1" x14ac:dyDescent="0.25">
      <c r="A964" s="91"/>
      <c r="B964" s="91"/>
      <c r="C964" s="91"/>
      <c r="D964" s="91"/>
      <c r="F964" s="91"/>
      <c r="G964" s="91"/>
      <c r="H964" s="91"/>
      <c r="I964" s="91"/>
      <c r="J964" s="91"/>
    </row>
    <row r="965" spans="1:10" ht="11.25" customHeight="1" x14ac:dyDescent="0.25">
      <c r="A965" s="91"/>
      <c r="B965" s="91"/>
      <c r="C965" s="91"/>
      <c r="D965" s="91"/>
      <c r="F965" s="91"/>
      <c r="G965" s="91"/>
      <c r="H965" s="91"/>
      <c r="I965" s="91"/>
      <c r="J965" s="91"/>
    </row>
    <row r="966" spans="1:10" ht="11.25" customHeight="1" x14ac:dyDescent="0.25">
      <c r="A966" s="91"/>
      <c r="B966" s="91"/>
      <c r="C966" s="91"/>
      <c r="D966" s="91"/>
      <c r="F966" s="91"/>
      <c r="G966" s="91"/>
      <c r="H966" s="91"/>
      <c r="I966" s="91"/>
      <c r="J966" s="91"/>
    </row>
    <row r="967" spans="1:10" ht="11.25" customHeight="1" x14ac:dyDescent="0.25">
      <c r="A967" s="90" t="e">
        <f>"HTP.P('&lt;"&amp;#REF!&amp;"&gt;' || "&amp;IF(MID(#REF!,1,6)="L_STUB","NULL","REC."&amp;#REF!)&amp;" || '&lt;/"&amp;#REF!&amp;"&gt;');"</f>
        <v>#REF!</v>
      </c>
      <c r="B967" s="91"/>
      <c r="C967" s="90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 x14ac:dyDescent="0.25">
      <c r="A968" s="90" t="e">
        <f>"HTP.P('&lt;"&amp;#REF!&amp;"&gt;' || "&amp;IF(MID(#REF!,1,6)="L_STUB","NULL","REC."&amp;#REF!)&amp;" || '&lt;/"&amp;#REF!&amp;"&gt;');"</f>
        <v>#REF!</v>
      </c>
      <c r="B968" s="91"/>
      <c r="C968" s="90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 x14ac:dyDescent="0.25">
      <c r="A969" s="90" t="e">
        <f>"HTP.P('&lt;"&amp;#REF!&amp;"&gt;' || "&amp;IF(MID(#REF!,1,6)="L_STUB","NULL","REC."&amp;#REF!)&amp;" || '&lt;/"&amp;#REF!&amp;"&gt;');"</f>
        <v>#REF!</v>
      </c>
      <c r="B969" s="91"/>
      <c r="C969" s="90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 x14ac:dyDescent="0.25">
      <c r="A970" s="90" t="e">
        <f>"HTP.P('&lt;"&amp;#REF!&amp;"&gt;' || "&amp;IF(MID(#REF!,1,6)="L_STUB","NULL","REC."&amp;#REF!)&amp;" || '&lt;/"&amp;#REF!&amp;"&gt;');"</f>
        <v>#REF!</v>
      </c>
      <c r="B970" s="91"/>
      <c r="C970" s="90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 x14ac:dyDescent="0.25">
      <c r="A971" s="90" t="e">
        <f>"HTP.P('&lt;"&amp;#REF!&amp;"&gt;' || "&amp;IF(MID(#REF!,1,6)="L_STUB","NULL","REC."&amp;#REF!)&amp;" || '&lt;/"&amp;#REF!&amp;"&gt;');"</f>
        <v>#REF!</v>
      </c>
      <c r="B971" s="91"/>
      <c r="C971" s="90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 x14ac:dyDescent="0.25">
      <c r="A972" s="90" t="e">
        <f>"HTP.P('&lt;"&amp;#REF!&amp;"&gt;' || "&amp;IF(MID(#REF!,1,6)="L_STUB","NULL","REC."&amp;#REF!)&amp;" || '&lt;/"&amp;#REF!&amp;"&gt;');"</f>
        <v>#REF!</v>
      </c>
      <c r="B972" s="91"/>
      <c r="C972" s="90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 x14ac:dyDescent="0.25">
      <c r="A973" s="90" t="e">
        <f>"HTP.P('&lt;"&amp;#REF!&amp;"&gt;' || "&amp;IF(MID(#REF!,1,6)="L_STUB","NULL","REC."&amp;#REF!)&amp;" || '&lt;/"&amp;#REF!&amp;"&gt;');"</f>
        <v>#REF!</v>
      </c>
      <c r="B973" s="91"/>
      <c r="C973" s="90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 x14ac:dyDescent="0.25">
      <c r="A974" s="90" t="e">
        <f>"HTP.P('&lt;"&amp;#REF!&amp;"&gt;' || "&amp;IF(MID(#REF!,1,6)="L_STUB","NULL","REC."&amp;#REF!)&amp;" || '&lt;/"&amp;#REF!&amp;"&gt;');"</f>
        <v>#REF!</v>
      </c>
      <c r="B974" s="91"/>
      <c r="C974" s="90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 x14ac:dyDescent="0.25">
      <c r="A975" s="90" t="e">
        <f>"HTP.P('&lt;"&amp;#REF!&amp;"&gt;' || "&amp;IF(MID(#REF!,1,6)="L_STUB","NULL","REC."&amp;#REF!)&amp;" || '&lt;/"&amp;#REF!&amp;"&gt;');"</f>
        <v>#REF!</v>
      </c>
      <c r="B975" s="91"/>
      <c r="C975" s="90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 x14ac:dyDescent="0.25">
      <c r="A976" s="90" t="e">
        <f>"HTP.P('&lt;"&amp;#REF!&amp;"&gt;' || "&amp;IF(MID(#REF!,1,6)="L_STUB","NULL","REC."&amp;#REF!)&amp;" || '&lt;/"&amp;#REF!&amp;"&gt;');"</f>
        <v>#REF!</v>
      </c>
      <c r="B976" s="91"/>
      <c r="C976" s="90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 x14ac:dyDescent="0.25">
      <c r="A977" s="90" t="e">
        <f>"HTP.P('&lt;"&amp;#REF!&amp;"&gt;' || "&amp;IF(MID(#REF!,1,6)="L_STUB","NULL","REC."&amp;#REF!)&amp;" || '&lt;/"&amp;#REF!&amp;"&gt;');"</f>
        <v>#REF!</v>
      </c>
      <c r="B977" s="91"/>
      <c r="C977" s="90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 x14ac:dyDescent="0.25">
      <c r="A978" s="90" t="e">
        <f>"HTP.P('&lt;"&amp;#REF!&amp;"&gt;' || "&amp;IF(MID(#REF!,1,6)="L_STUB","NULL","REC."&amp;#REF!)&amp;" || '&lt;/"&amp;#REF!&amp;"&gt;');"</f>
        <v>#REF!</v>
      </c>
      <c r="B978" s="91"/>
      <c r="C978" s="90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 x14ac:dyDescent="0.25">
      <c r="A979" s="90" t="e">
        <f>"HTP.P('&lt;"&amp;#REF!&amp;"&gt;' || "&amp;IF(MID(#REF!,1,6)="L_STUB","NULL","REC."&amp;#REF!)&amp;" || '&lt;/"&amp;#REF!&amp;"&gt;');"</f>
        <v>#REF!</v>
      </c>
      <c r="B979" s="91"/>
      <c r="C979" s="90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 x14ac:dyDescent="0.25">
      <c r="A980" s="90" t="e">
        <f>"HTP.P('&lt;"&amp;#REF!&amp;"&gt;' || "&amp;IF(MID(#REF!,1,6)="L_STUB","NULL","REC."&amp;#REF!)&amp;" || '&lt;/"&amp;#REF!&amp;"&gt;');"</f>
        <v>#REF!</v>
      </c>
      <c r="B980" s="91"/>
      <c r="C980" s="90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 x14ac:dyDescent="0.25">
      <c r="A981" s="90" t="e">
        <f>"HTP.P('&lt;"&amp;#REF!&amp;"&gt;' || "&amp;IF(MID(#REF!,1,6)="L_STUB","NULL","REC."&amp;#REF!)&amp;" || '&lt;/"&amp;#REF!&amp;"&gt;');"</f>
        <v>#REF!</v>
      </c>
      <c r="B981" s="91"/>
      <c r="C981" s="90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 x14ac:dyDescent="0.25">
      <c r="A982" s="90" t="e">
        <f>"HTP.P('&lt;"&amp;#REF!&amp;"&gt;' || "&amp;IF(MID(#REF!,1,6)="L_STUB","NULL","REC."&amp;#REF!)&amp;" || '&lt;/"&amp;#REF!&amp;"&gt;');"</f>
        <v>#REF!</v>
      </c>
      <c r="B982" s="91"/>
      <c r="C982" s="90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 x14ac:dyDescent="0.25">
      <c r="A983" s="90" t="e">
        <f>"HTP.P('&lt;"&amp;#REF!&amp;"&gt;' || "&amp;IF(MID(#REF!,1,6)="L_STUB","NULL","REC."&amp;#REF!)&amp;" || '&lt;/"&amp;#REF!&amp;"&gt;');"</f>
        <v>#REF!</v>
      </c>
      <c r="B983" s="91"/>
      <c r="C983" s="90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 x14ac:dyDescent="0.25">
      <c r="A984" s="90" t="e">
        <f>"HTP.P('&lt;"&amp;#REF!&amp;"&gt;' || "&amp;IF(MID(#REF!,1,6)="L_STUB","NULL","REC."&amp;#REF!)&amp;" || '&lt;/"&amp;#REF!&amp;"&gt;');"</f>
        <v>#REF!</v>
      </c>
      <c r="B984" s="91"/>
      <c r="C984" s="90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 x14ac:dyDescent="0.25">
      <c r="A985" s="90" t="e">
        <f>"HTP.P('&lt;"&amp;#REF!&amp;"&gt;' || "&amp;IF(MID(#REF!,1,6)="L_STUB","NULL","REC."&amp;#REF!)&amp;" || '&lt;/"&amp;#REF!&amp;"&gt;');"</f>
        <v>#REF!</v>
      </c>
      <c r="B985" s="91"/>
      <c r="C985" s="90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 x14ac:dyDescent="0.25">
      <c r="A986" s="90" t="e">
        <f>"HTP.P('&lt;"&amp;#REF!&amp;"&gt;' || "&amp;IF(MID(#REF!,1,6)="L_STUB","NULL","REC."&amp;#REF!)&amp;" || '&lt;/"&amp;#REF!&amp;"&gt;');"</f>
        <v>#REF!</v>
      </c>
      <c r="B986" s="91"/>
      <c r="C986" s="90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 x14ac:dyDescent="0.25">
      <c r="A987" s="90" t="e">
        <f>"HTP.P('&lt;"&amp;#REF!&amp;"&gt;' || "&amp;IF(MID(#REF!,1,6)="L_STUB","NULL","REC."&amp;#REF!)&amp;" || '&lt;/"&amp;#REF!&amp;"&gt;');"</f>
        <v>#REF!</v>
      </c>
      <c r="B987" s="91"/>
      <c r="C987" s="90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 x14ac:dyDescent="0.25">
      <c r="A988" s="90" t="e">
        <f>"HTP.P('&lt;"&amp;#REF!&amp;"&gt;' || "&amp;IF(MID(#REF!,1,6)="L_STUB","NULL","REC."&amp;#REF!)&amp;" || '&lt;/"&amp;#REF!&amp;"&gt;');"</f>
        <v>#REF!</v>
      </c>
      <c r="B988" s="91"/>
      <c r="C988" s="90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 x14ac:dyDescent="0.25">
      <c r="A989" s="90" t="e">
        <f>"HTP.P('&lt;"&amp;#REF!&amp;"&gt;' || "&amp;IF(MID(#REF!,1,6)="L_STUB","NULL","REC."&amp;#REF!)&amp;" || '&lt;/"&amp;#REF!&amp;"&gt;');"</f>
        <v>#REF!</v>
      </c>
      <c r="B989" s="91"/>
      <c r="C989" s="90" t="e">
        <f>"DECODE(C_T."&amp;#REF!&amp;", 0, NULL, C_T."&amp;#REF!&amp;") AS "&amp;#REF!&amp;","</f>
        <v>#REF!</v>
      </c>
      <c r="D989" s="91"/>
      <c r="F989" s="91"/>
      <c r="G989" s="91"/>
      <c r="H989" s="91"/>
      <c r="I989" s="91"/>
      <c r="J989" s="91"/>
    </row>
    <row r="990" spans="1:10" ht="11.25" customHeight="1" x14ac:dyDescent="0.25">
      <c r="A990" s="90" t="e">
        <f>"HTP.P('&lt;"&amp;#REF!&amp;"&gt;' || "&amp;IF(MID(#REF!,1,6)="L_STUB","NULL","REC."&amp;#REF!)&amp;" || '&lt;/"&amp;#REF!&amp;"&gt;');"</f>
        <v>#REF!</v>
      </c>
      <c r="B990" s="91"/>
      <c r="C990" s="90" t="e">
        <f>"DECODE(C_T."&amp;#REF!&amp;", 0, NULL, C_T."&amp;#REF!&amp;") AS "&amp;#REF!&amp;","</f>
        <v>#REF!</v>
      </c>
      <c r="D990" s="91"/>
      <c r="F990" s="91"/>
      <c r="G990" s="91"/>
      <c r="H990" s="91"/>
      <c r="I990" s="91"/>
      <c r="J990" s="91"/>
    </row>
    <row r="991" spans="1:10" ht="11.25" customHeight="1" x14ac:dyDescent="0.25">
      <c r="A991" s="90" t="e">
        <f>"HTP.P('&lt;"&amp;#REF!&amp;"&gt;' || "&amp;IF(MID(#REF!,1,6)="L_STUB","NULL","REC."&amp;#REF!)&amp;" || '&lt;/"&amp;#REF!&amp;"&gt;');"</f>
        <v>#REF!</v>
      </c>
      <c r="B991" s="91"/>
      <c r="C991" s="90" t="e">
        <f>"DECODE(C_T."&amp;#REF!&amp;", 0, NULL, C_T."&amp;#REF!&amp;") AS "&amp;#REF!&amp;","</f>
        <v>#REF!</v>
      </c>
      <c r="D991" s="91"/>
      <c r="F991" s="91"/>
      <c r="G991" s="91"/>
      <c r="H991" s="91"/>
      <c r="I991" s="91"/>
      <c r="J991" s="91"/>
    </row>
    <row r="992" spans="1:10" ht="11.25" customHeight="1" x14ac:dyDescent="0.25">
      <c r="A992" s="90" t="e">
        <f>"HTP.P('&lt;"&amp;#REF!&amp;"&gt;' || "&amp;IF(MID(#REF!,1,6)="L_STUB","NULL","REC."&amp;#REF!)&amp;" || '&lt;/"&amp;#REF!&amp;"&gt;');"</f>
        <v>#REF!</v>
      </c>
      <c r="B992" s="91"/>
      <c r="C992" s="90" t="e">
        <f>"DECODE(C_T."&amp;#REF!&amp;", 0, NULL, C_T."&amp;#REF!&amp;") AS "&amp;#REF!&amp;","</f>
        <v>#REF!</v>
      </c>
      <c r="D992" s="91"/>
      <c r="F992" s="91"/>
      <c r="G992" s="91"/>
      <c r="H992" s="91"/>
      <c r="I992" s="91"/>
      <c r="J992" s="91"/>
    </row>
    <row r="993" spans="1:10" ht="11.25" customHeight="1" x14ac:dyDescent="0.25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 x14ac:dyDescent="0.25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 x14ac:dyDescent="0.25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 x14ac:dyDescent="0.25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 x14ac:dyDescent="0.25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 x14ac:dyDescent="0.25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 x14ac:dyDescent="0.25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 x14ac:dyDescent="0.25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 x14ac:dyDescent="0.25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 x14ac:dyDescent="0.25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 x14ac:dyDescent="0.25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 x14ac:dyDescent="0.25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 x14ac:dyDescent="0.25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 x14ac:dyDescent="0.25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 x14ac:dyDescent="0.25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 x14ac:dyDescent="0.25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 x14ac:dyDescent="0.25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 x14ac:dyDescent="0.25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 x14ac:dyDescent="0.25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 x14ac:dyDescent="0.25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 x14ac:dyDescent="0.25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 x14ac:dyDescent="0.25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 x14ac:dyDescent="0.25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 x14ac:dyDescent="0.25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 x14ac:dyDescent="0.25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 x14ac:dyDescent="0.25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 x14ac:dyDescent="0.25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 x14ac:dyDescent="0.25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 x14ac:dyDescent="0.25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 x14ac:dyDescent="0.25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 x14ac:dyDescent="0.25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 x14ac:dyDescent="0.25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 x14ac:dyDescent="0.25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 x14ac:dyDescent="0.25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 x14ac:dyDescent="0.25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 x14ac:dyDescent="0.25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 x14ac:dyDescent="0.25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 x14ac:dyDescent="0.25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 x14ac:dyDescent="0.25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 x14ac:dyDescent="0.25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 x14ac:dyDescent="0.25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 x14ac:dyDescent="0.25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 x14ac:dyDescent="0.25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 x14ac:dyDescent="0.25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 x14ac:dyDescent="0.25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 x14ac:dyDescent="0.25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 x14ac:dyDescent="0.25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 x14ac:dyDescent="0.25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 x14ac:dyDescent="0.25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 x14ac:dyDescent="0.25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 x14ac:dyDescent="0.25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 x14ac:dyDescent="0.25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 x14ac:dyDescent="0.25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 x14ac:dyDescent="0.25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 x14ac:dyDescent="0.25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 x14ac:dyDescent="0.25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 x14ac:dyDescent="0.25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 x14ac:dyDescent="0.25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 x14ac:dyDescent="0.25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 x14ac:dyDescent="0.25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 x14ac:dyDescent="0.25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 x14ac:dyDescent="0.25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 x14ac:dyDescent="0.25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 x14ac:dyDescent="0.25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 x14ac:dyDescent="0.25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 x14ac:dyDescent="0.25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 x14ac:dyDescent="0.25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 x14ac:dyDescent="0.25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 x14ac:dyDescent="0.25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 x14ac:dyDescent="0.25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 x14ac:dyDescent="0.25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 x14ac:dyDescent="0.25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 x14ac:dyDescent="0.25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 x14ac:dyDescent="0.25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 x14ac:dyDescent="0.25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 x14ac:dyDescent="0.25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 x14ac:dyDescent="0.25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 x14ac:dyDescent="0.25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 x14ac:dyDescent="0.25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 x14ac:dyDescent="0.25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 x14ac:dyDescent="0.25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 x14ac:dyDescent="0.25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 x14ac:dyDescent="0.25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 x14ac:dyDescent="0.25">
      <c r="A1076" s="91"/>
      <c r="B1076" s="91"/>
      <c r="C1076" s="91"/>
      <c r="G1076" s="91"/>
    </row>
    <row r="1077" spans="1:10" ht="10.5" customHeight="1" x14ac:dyDescent="0.25">
      <c r="A1077" s="91"/>
      <c r="B1077" s="91"/>
      <c r="C1077" s="91"/>
      <c r="G1077" s="91"/>
    </row>
    <row r="1078" spans="1:10" ht="10.5" customHeight="1" x14ac:dyDescent="0.25">
      <c r="A1078" s="91"/>
      <c r="B1078" s="91"/>
      <c r="C1078" s="91"/>
      <c r="G1078" s="91"/>
    </row>
    <row r="1079" spans="1:10" ht="10.5" customHeight="1" x14ac:dyDescent="0.25">
      <c r="A1079" s="91"/>
      <c r="B1079" s="91"/>
      <c r="C1079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83" customWidth="1"/>
    <col min="3" max="3" width="3.7109375" style="183" customWidth="1"/>
    <col min="4" max="4" width="10.7109375" style="183" customWidth="1"/>
    <col min="5" max="5" width="12.7109375" style="183" customWidth="1"/>
    <col min="6" max="6" width="10.7109375" style="183" customWidth="1"/>
    <col min="7" max="7" width="6.7109375" style="183" customWidth="1"/>
    <col min="8" max="12" width="5.7109375" style="183" customWidth="1"/>
    <col min="13" max="13" width="2.7109375" style="183" customWidth="1"/>
    <col min="14" max="19" width="5.7109375" style="183" customWidth="1"/>
    <col min="20" max="20" width="38.7109375" style="183" customWidth="1"/>
  </cols>
  <sheetData>
    <row r="2" spans="1:20" ht="10.5" customHeight="1" x14ac:dyDescent="0.25">
      <c r="A2" s="220" t="s">
        <v>690</v>
      </c>
      <c r="B2" s="220"/>
    </row>
    <row r="3" spans="1:20" s="187" customFormat="1" ht="12" customHeight="1" x14ac:dyDescent="0.15">
      <c r="C3" s="132" t="s">
        <v>179</v>
      </c>
      <c r="D3" s="114" t="str">
        <f>"1.2."&amp;N3</f>
        <v>1.2.TBD</v>
      </c>
      <c r="E3" s="136"/>
      <c r="F3" s="133" t="s">
        <v>163</v>
      </c>
      <c r="G3" s="133">
        <v>30</v>
      </c>
      <c r="H3" s="62">
        <f>SUM(I3:L3)</f>
        <v>0</v>
      </c>
      <c r="I3" s="72"/>
      <c r="J3" s="72"/>
      <c r="K3" s="72"/>
      <c r="L3" s="72"/>
      <c r="N3" s="131" t="s">
        <v>691</v>
      </c>
      <c r="O3" s="130"/>
      <c r="P3" s="130"/>
      <c r="Q3" s="130"/>
      <c r="R3" s="130"/>
      <c r="S3" s="131"/>
      <c r="T3" s="131" t="s">
        <v>692</v>
      </c>
    </row>
    <row r="5" spans="1:20" ht="10.5" customHeight="1" x14ac:dyDescent="0.25">
      <c r="A5" s="220" t="s">
        <v>693</v>
      </c>
      <c r="B5" s="220"/>
    </row>
    <row r="6" spans="1:20" s="187" customFormat="1" ht="12" customHeight="1" x14ac:dyDescent="0.15">
      <c r="C6" s="132" t="s">
        <v>179</v>
      </c>
      <c r="D6" s="114" t="str">
        <f>"1.3."&amp;N6</f>
        <v>1.3.TBD</v>
      </c>
      <c r="E6" s="136"/>
      <c r="F6" s="133" t="s">
        <v>163</v>
      </c>
      <c r="G6" s="133" t="s">
        <v>174</v>
      </c>
      <c r="H6" s="62">
        <f>SUM(I6:L6)</f>
        <v>0</v>
      </c>
      <c r="I6" s="72"/>
      <c r="J6" s="72"/>
      <c r="K6" s="72"/>
      <c r="L6" s="72"/>
      <c r="N6" s="131" t="s">
        <v>691</v>
      </c>
      <c r="O6" s="130"/>
      <c r="P6" s="130"/>
      <c r="Q6" s="130"/>
      <c r="R6" s="130"/>
      <c r="S6" s="131"/>
      <c r="T6" s="131" t="s">
        <v>694</v>
      </c>
    </row>
    <row r="8" spans="1:20" ht="10.5" customHeight="1" x14ac:dyDescent="0.25">
      <c r="A8" s="220" t="s">
        <v>695</v>
      </c>
      <c r="B8" s="220"/>
    </row>
    <row r="9" spans="1:20" s="187" customFormat="1" ht="12" customHeight="1" x14ac:dyDescent="0.15">
      <c r="C9" s="132" t="s">
        <v>179</v>
      </c>
      <c r="D9" s="114" t="str">
        <f>"1.4."&amp;N9</f>
        <v>1.4.TBD</v>
      </c>
      <c r="E9" s="136"/>
      <c r="F9" s="133" t="s">
        <v>163</v>
      </c>
      <c r="G9" s="133" t="s">
        <v>178</v>
      </c>
      <c r="H9" s="62">
        <f>SUM(I9:L9)</f>
        <v>0</v>
      </c>
      <c r="I9" s="72"/>
      <c r="J9" s="72"/>
      <c r="K9" s="72"/>
      <c r="L9" s="72"/>
      <c r="N9" s="131" t="s">
        <v>691</v>
      </c>
      <c r="O9" s="130"/>
      <c r="P9" s="130"/>
      <c r="Q9" s="130"/>
      <c r="R9" s="130"/>
      <c r="S9" s="131"/>
      <c r="T9" s="131" t="s">
        <v>185</v>
      </c>
    </row>
    <row r="11" spans="1:20" ht="10.5" customHeight="1" x14ac:dyDescent="0.25">
      <c r="A11" s="220" t="s">
        <v>696</v>
      </c>
      <c r="B11" s="220"/>
    </row>
    <row r="12" spans="1:20" s="187" customFormat="1" ht="12" customHeight="1" x14ac:dyDescent="0.15">
      <c r="C12" s="132" t="s">
        <v>179</v>
      </c>
      <c r="D12" s="114" t="str">
        <f>"4.3."&amp;N12</f>
        <v>4.3.TBD</v>
      </c>
      <c r="E12" s="136"/>
      <c r="F12" s="133" t="s">
        <v>163</v>
      </c>
      <c r="G12" s="133" t="s">
        <v>234</v>
      </c>
      <c r="H12" s="62">
        <f>SUM(I12:L12)</f>
        <v>0</v>
      </c>
      <c r="I12" s="72"/>
      <c r="J12" s="72"/>
      <c r="K12" s="72"/>
      <c r="L12" s="72"/>
      <c r="N12" s="131" t="s">
        <v>691</v>
      </c>
      <c r="O12" s="130"/>
      <c r="P12" s="130"/>
      <c r="Q12" s="130"/>
      <c r="R12" s="130"/>
      <c r="S12" s="131"/>
      <c r="T12" s="131" t="s">
        <v>235</v>
      </c>
    </row>
    <row r="14" spans="1:20" ht="10.5" customHeight="1" x14ac:dyDescent="0.25">
      <c r="A14" s="220" t="s">
        <v>697</v>
      </c>
      <c r="B14" s="220"/>
    </row>
    <row r="15" spans="1:20" s="187" customFormat="1" ht="12" customHeight="1" x14ac:dyDescent="0.15">
      <c r="C15" s="132" t="s">
        <v>179</v>
      </c>
      <c r="D15" s="114" t="str">
        <f>"12.2."&amp;N15</f>
        <v>12.2.TBD</v>
      </c>
      <c r="E15" s="136"/>
      <c r="F15" s="135" t="s">
        <v>266</v>
      </c>
      <c r="G15" s="135" t="s">
        <v>271</v>
      </c>
      <c r="H15" s="62">
        <f>SUM(I15:L15)</f>
        <v>0</v>
      </c>
      <c r="I15" s="72"/>
      <c r="J15" s="72"/>
      <c r="K15" s="72"/>
      <c r="L15" s="72"/>
      <c r="N15" s="131" t="s">
        <v>691</v>
      </c>
      <c r="O15" s="130"/>
      <c r="P15" s="130"/>
      <c r="Q15" s="130"/>
      <c r="R15" s="130"/>
      <c r="S15" s="131"/>
      <c r="T15" s="131" t="s">
        <v>698</v>
      </c>
    </row>
    <row r="17" spans="1:20" ht="10.5" customHeight="1" x14ac:dyDescent="0.25">
      <c r="A17" s="220" t="s">
        <v>699</v>
      </c>
      <c r="B17" s="220"/>
    </row>
    <row r="18" spans="1:20" s="187" customFormat="1" ht="12" customHeight="1" x14ac:dyDescent="0.15">
      <c r="C18" s="132" t="s">
        <v>179</v>
      </c>
      <c r="D18" s="114" t="str">
        <f>"12.3."&amp;N18</f>
        <v>12.3.TBD</v>
      </c>
      <c r="E18" s="136"/>
      <c r="F18" s="135" t="s">
        <v>266</v>
      </c>
      <c r="G18" s="135" t="s">
        <v>274</v>
      </c>
      <c r="H18" s="62">
        <f>SUM(I18:L18)</f>
        <v>0</v>
      </c>
      <c r="I18" s="72"/>
      <c r="J18" s="72"/>
      <c r="K18" s="72"/>
      <c r="L18" s="72"/>
      <c r="N18" s="131" t="s">
        <v>691</v>
      </c>
      <c r="O18" s="130"/>
      <c r="P18" s="130"/>
      <c r="Q18" s="130"/>
      <c r="R18" s="130"/>
      <c r="S18" s="131"/>
      <c r="T18" s="131" t="s">
        <v>700</v>
      </c>
    </row>
    <row r="20" spans="1:20" ht="10.5" customHeight="1" x14ac:dyDescent="0.25">
      <c r="A20" s="220" t="s">
        <v>701</v>
      </c>
      <c r="B20" s="220"/>
    </row>
    <row r="21" spans="1:20" s="187" customFormat="1" ht="12" customHeight="1" x14ac:dyDescent="0.15">
      <c r="C21" s="132" t="s">
        <v>179</v>
      </c>
      <c r="D21" s="114" t="str">
        <f>"12.4."&amp;N21</f>
        <v>12.4.TBD</v>
      </c>
      <c r="E21" s="136"/>
      <c r="F21" s="135" t="s">
        <v>266</v>
      </c>
      <c r="G21" s="135" t="s">
        <v>277</v>
      </c>
      <c r="H21" s="62">
        <f>SUM(I21:L21)</f>
        <v>0</v>
      </c>
      <c r="I21" s="72"/>
      <c r="J21" s="72"/>
      <c r="K21" s="72"/>
      <c r="L21" s="72"/>
      <c r="N21" s="131" t="s">
        <v>691</v>
      </c>
      <c r="O21" s="130"/>
      <c r="P21" s="130"/>
      <c r="Q21" s="130"/>
      <c r="R21" s="130"/>
      <c r="S21" s="131"/>
      <c r="T21" s="131" t="s">
        <v>278</v>
      </c>
    </row>
    <row r="23" spans="1:20" ht="10.5" customHeight="1" x14ac:dyDescent="0.25">
      <c r="A23" s="220" t="s">
        <v>702</v>
      </c>
      <c r="B23" s="220"/>
    </row>
    <row r="24" spans="1:20" s="187" customFormat="1" ht="12" customHeight="1" x14ac:dyDescent="0.15">
      <c r="C24" s="132" t="s">
        <v>179</v>
      </c>
      <c r="D24" s="114" t="str">
        <f>"15.3."&amp;N24</f>
        <v>15.3.TBD</v>
      </c>
      <c r="E24" s="136"/>
      <c r="F24" s="135" t="s">
        <v>266</v>
      </c>
      <c r="G24" s="135" t="s">
        <v>305</v>
      </c>
      <c r="H24" s="62">
        <f>SUM(I24:L24)</f>
        <v>0</v>
      </c>
      <c r="I24" s="72"/>
      <c r="J24" s="72"/>
      <c r="K24" s="72"/>
      <c r="L24" s="72"/>
      <c r="N24" s="131" t="s">
        <v>691</v>
      </c>
      <c r="O24" s="130"/>
      <c r="P24" s="130"/>
      <c r="Q24" s="130"/>
      <c r="R24" s="130"/>
      <c r="S24" s="131"/>
      <c r="T24" s="131" t="s">
        <v>306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83"/>
    <col min="2" max="2" width="34.140625" style="183" customWidth="1"/>
    <col min="3" max="3" width="35.7109375" style="183" customWidth="1"/>
  </cols>
  <sheetData>
    <row r="1" spans="2:5" ht="11.25" customHeight="1" x14ac:dyDescent="0.25">
      <c r="B1" s="159" t="s">
        <v>703</v>
      </c>
      <c r="C1" s="159" t="s">
        <v>704</v>
      </c>
    </row>
    <row r="2" spans="2:5" ht="11.25" customHeight="1" x14ac:dyDescent="0.25">
      <c r="B2" s="52" t="s">
        <v>705</v>
      </c>
      <c r="C2" s="52" t="s">
        <v>706</v>
      </c>
      <c r="D2" s="2" t="s">
        <v>707</v>
      </c>
      <c r="E2" s="2" t="s">
        <v>708</v>
      </c>
    </row>
    <row r="3" spans="2:5" ht="10.5" customHeight="1" x14ac:dyDescent="0.25">
      <c r="B3" s="3" t="s">
        <v>709</v>
      </c>
      <c r="C3" s="3" t="s">
        <v>710</v>
      </c>
      <c r="D3" s="2">
        <v>2024</v>
      </c>
      <c r="E3" s="2" t="s">
        <v>711</v>
      </c>
    </row>
    <row r="4" spans="2:5" ht="10.5" customHeight="1" x14ac:dyDescent="0.25">
      <c r="B4" s="3" t="s">
        <v>712</v>
      </c>
      <c r="C4" s="3" t="s">
        <v>713</v>
      </c>
      <c r="D4">
        <v>2024</v>
      </c>
      <c r="E4" t="s">
        <v>711</v>
      </c>
    </row>
    <row r="5" spans="2:5" ht="10.5" customHeight="1" x14ac:dyDescent="0.25">
      <c r="B5" s="3" t="s">
        <v>714</v>
      </c>
      <c r="C5" s="3" t="s">
        <v>715</v>
      </c>
      <c r="D5">
        <v>2024</v>
      </c>
      <c r="E5" t="s">
        <v>711</v>
      </c>
    </row>
    <row r="6" spans="2:5" ht="10.5" customHeight="1" x14ac:dyDescent="0.25">
      <c r="B6" s="3" t="s">
        <v>716</v>
      </c>
      <c r="C6" s="3" t="s">
        <v>717</v>
      </c>
      <c r="D6">
        <v>2024</v>
      </c>
      <c r="E6" t="s">
        <v>711</v>
      </c>
    </row>
    <row r="7" spans="2:5" ht="10.5" customHeight="1" x14ac:dyDescent="0.25">
      <c r="B7" s="3" t="s">
        <v>718</v>
      </c>
      <c r="C7" s="3" t="s">
        <v>719</v>
      </c>
      <c r="D7">
        <v>2024</v>
      </c>
      <c r="E7" t="s">
        <v>711</v>
      </c>
    </row>
    <row r="8" spans="2:5" ht="10.5" customHeight="1" x14ac:dyDescent="0.25">
      <c r="B8" s="3" t="s">
        <v>720</v>
      </c>
      <c r="C8" s="3" t="s">
        <v>721</v>
      </c>
      <c r="D8">
        <v>2024</v>
      </c>
      <c r="E8" t="s">
        <v>711</v>
      </c>
    </row>
    <row r="9" spans="2:5" ht="10.5" customHeight="1" x14ac:dyDescent="0.25">
      <c r="B9" s="3" t="s">
        <v>722</v>
      </c>
      <c r="C9" s="3" t="s">
        <v>723</v>
      </c>
      <c r="D9">
        <v>2024</v>
      </c>
      <c r="E9" t="s">
        <v>711</v>
      </c>
    </row>
    <row r="10" spans="2:5" ht="10.5" customHeight="1" x14ac:dyDescent="0.25">
      <c r="B10" s="3" t="s">
        <v>724</v>
      </c>
      <c r="C10" s="3" t="s">
        <v>725</v>
      </c>
      <c r="D10">
        <v>2024</v>
      </c>
      <c r="E10" t="s">
        <v>711</v>
      </c>
    </row>
    <row r="11" spans="2:5" ht="10.5" customHeight="1" x14ac:dyDescent="0.25">
      <c r="B11" s="3" t="s">
        <v>726</v>
      </c>
      <c r="C11" s="3" t="s">
        <v>727</v>
      </c>
      <c r="D11">
        <v>2024</v>
      </c>
      <c r="E11" t="s">
        <v>711</v>
      </c>
    </row>
    <row r="12" spans="2:5" ht="10.5" customHeight="1" x14ac:dyDescent="0.25">
      <c r="B12" s="3" t="s">
        <v>728</v>
      </c>
      <c r="C12" s="3" t="s">
        <v>729</v>
      </c>
      <c r="D12">
        <v>2024</v>
      </c>
      <c r="E12" t="s">
        <v>711</v>
      </c>
    </row>
    <row r="13" spans="2:5" ht="10.5" customHeight="1" x14ac:dyDescent="0.25">
      <c r="B13" s="3" t="s">
        <v>730</v>
      </c>
      <c r="C13" s="3" t="s">
        <v>731</v>
      </c>
      <c r="D13">
        <v>2024</v>
      </c>
      <c r="E13" t="s">
        <v>711</v>
      </c>
    </row>
    <row r="14" spans="2:5" ht="10.5" customHeight="1" x14ac:dyDescent="0.25">
      <c r="B14" s="3" t="s">
        <v>732</v>
      </c>
      <c r="C14" s="3" t="s">
        <v>733</v>
      </c>
      <c r="D14">
        <v>2024</v>
      </c>
      <c r="E14" t="s">
        <v>711</v>
      </c>
    </row>
    <row r="15" spans="2:5" ht="10.5" customHeight="1" x14ac:dyDescent="0.25">
      <c r="B15" s="3" t="s">
        <v>734</v>
      </c>
      <c r="C15" s="3" t="s">
        <v>735</v>
      </c>
      <c r="D15">
        <v>2024</v>
      </c>
      <c r="E15" t="s">
        <v>711</v>
      </c>
    </row>
    <row r="16" spans="2:5" ht="10.5" customHeight="1" x14ac:dyDescent="0.25">
      <c r="B16" s="3" t="s">
        <v>736</v>
      </c>
      <c r="C16" s="3" t="s">
        <v>737</v>
      </c>
      <c r="D16">
        <v>2024</v>
      </c>
      <c r="E16" t="s">
        <v>711</v>
      </c>
    </row>
    <row r="17" spans="2:5" ht="10.5" customHeight="1" x14ac:dyDescent="0.25">
      <c r="B17" s="3" t="s">
        <v>738</v>
      </c>
      <c r="C17" s="3" t="s">
        <v>739</v>
      </c>
      <c r="D17">
        <v>2024</v>
      </c>
      <c r="E17" t="s">
        <v>711</v>
      </c>
    </row>
    <row r="18" spans="2:5" ht="10.5" customHeight="1" x14ac:dyDescent="0.25">
      <c r="B18" s="3" t="s">
        <v>740</v>
      </c>
      <c r="C18" s="3" t="s">
        <v>741</v>
      </c>
      <c r="D18">
        <v>2024</v>
      </c>
      <c r="E18" t="s">
        <v>711</v>
      </c>
    </row>
    <row r="19" spans="2:5" ht="10.5" customHeight="1" x14ac:dyDescent="0.25">
      <c r="B19" s="3" t="s">
        <v>740</v>
      </c>
      <c r="C19" s="3" t="s">
        <v>742</v>
      </c>
      <c r="D19">
        <v>2024</v>
      </c>
      <c r="E19" t="s">
        <v>711</v>
      </c>
    </row>
    <row r="20" spans="2:5" ht="10.5" customHeight="1" x14ac:dyDescent="0.25">
      <c r="B20" s="3" t="s">
        <v>740</v>
      </c>
      <c r="C20" s="3" t="s">
        <v>743</v>
      </c>
      <c r="D20">
        <v>2024</v>
      </c>
      <c r="E20" t="s">
        <v>711</v>
      </c>
    </row>
    <row r="21" spans="2:5" ht="10.5" customHeight="1" x14ac:dyDescent="0.25">
      <c r="B21" s="3" t="s">
        <v>740</v>
      </c>
      <c r="C21" s="3" t="s">
        <v>744</v>
      </c>
      <c r="D21">
        <v>2024</v>
      </c>
      <c r="E21" t="s">
        <v>711</v>
      </c>
    </row>
    <row r="22" spans="2:5" ht="10.5" customHeight="1" x14ac:dyDescent="0.25">
      <c r="B22" s="3" t="s">
        <v>740</v>
      </c>
      <c r="C22" s="3" t="s">
        <v>745</v>
      </c>
      <c r="D22">
        <v>2024</v>
      </c>
      <c r="E22" t="s">
        <v>711</v>
      </c>
    </row>
    <row r="23" spans="2:5" ht="10.5" customHeight="1" x14ac:dyDescent="0.25">
      <c r="B23" s="3" t="s">
        <v>740</v>
      </c>
      <c r="C23" s="3" t="s">
        <v>746</v>
      </c>
      <c r="D23">
        <v>2024</v>
      </c>
      <c r="E23" t="s">
        <v>711</v>
      </c>
    </row>
    <row r="24" spans="2:5" ht="10.5" customHeight="1" x14ac:dyDescent="0.25">
      <c r="B24" s="3" t="s">
        <v>740</v>
      </c>
      <c r="C24" s="3" t="s">
        <v>747</v>
      </c>
      <c r="D24">
        <v>2024</v>
      </c>
      <c r="E24" t="s">
        <v>711</v>
      </c>
    </row>
    <row r="25" spans="2:5" ht="10.5" customHeight="1" x14ac:dyDescent="0.25">
      <c r="B25" s="3" t="s">
        <v>740</v>
      </c>
      <c r="C25" s="3" t="s">
        <v>748</v>
      </c>
      <c r="D25">
        <v>2024</v>
      </c>
      <c r="E25" t="s">
        <v>711</v>
      </c>
    </row>
    <row r="26" spans="2:5" ht="10.5" customHeight="1" x14ac:dyDescent="0.25">
      <c r="B26" s="3" t="s">
        <v>740</v>
      </c>
      <c r="C26" s="3" t="s">
        <v>749</v>
      </c>
      <c r="D26">
        <v>2024</v>
      </c>
      <c r="E26" t="s">
        <v>711</v>
      </c>
    </row>
    <row r="27" spans="2:5" ht="10.5" customHeight="1" x14ac:dyDescent="0.25">
      <c r="B27" s="3" t="s">
        <v>740</v>
      </c>
      <c r="C27" s="3" t="s">
        <v>750</v>
      </c>
      <c r="D27">
        <v>2024</v>
      </c>
      <c r="E27" t="s">
        <v>711</v>
      </c>
    </row>
    <row r="28" spans="2:5" ht="10.5" customHeight="1" x14ac:dyDescent="0.25">
      <c r="B28" s="3" t="s">
        <v>740</v>
      </c>
      <c r="C28" s="3" t="s">
        <v>751</v>
      </c>
      <c r="D28">
        <v>2024</v>
      </c>
      <c r="E28" t="s">
        <v>711</v>
      </c>
    </row>
    <row r="29" spans="2:5" ht="10.5" customHeight="1" x14ac:dyDescent="0.25">
      <c r="B29" s="3" t="s">
        <v>740</v>
      </c>
      <c r="C29" s="3" t="s">
        <v>752</v>
      </c>
      <c r="D29">
        <v>2024</v>
      </c>
      <c r="E29" t="s">
        <v>711</v>
      </c>
    </row>
    <row r="30" spans="2:5" ht="10.5" customHeight="1" x14ac:dyDescent="0.25">
      <c r="B30" s="3" t="s">
        <v>740</v>
      </c>
      <c r="C30" s="3" t="s">
        <v>753</v>
      </c>
      <c r="D30">
        <v>2024</v>
      </c>
      <c r="E30" t="s">
        <v>711</v>
      </c>
    </row>
    <row r="31" spans="2:5" ht="10.5" customHeight="1" x14ac:dyDescent="0.25">
      <c r="B31" s="3" t="s">
        <v>740</v>
      </c>
      <c r="C31" s="3" t="s">
        <v>49</v>
      </c>
      <c r="D31">
        <v>2024</v>
      </c>
      <c r="E31" t="s">
        <v>711</v>
      </c>
    </row>
    <row r="32" spans="2:5" ht="10.5" customHeight="1" x14ac:dyDescent="0.25">
      <c r="B32" s="3" t="s">
        <v>740</v>
      </c>
      <c r="C32" s="3" t="s">
        <v>754</v>
      </c>
      <c r="D32">
        <v>2024</v>
      </c>
      <c r="E32" t="s">
        <v>711</v>
      </c>
    </row>
    <row r="33" spans="2:5" ht="10.5" customHeight="1" x14ac:dyDescent="0.25">
      <c r="B33" s="3" t="s">
        <v>740</v>
      </c>
      <c r="C33" s="3" t="s">
        <v>755</v>
      </c>
      <c r="D33">
        <v>2024</v>
      </c>
      <c r="E33" t="s">
        <v>711</v>
      </c>
    </row>
    <row r="34" spans="2:5" ht="10.5" customHeight="1" x14ac:dyDescent="0.25">
      <c r="B34" s="3" t="s">
        <v>740</v>
      </c>
      <c r="C34" s="3" t="s">
        <v>756</v>
      </c>
      <c r="D34">
        <v>2024</v>
      </c>
      <c r="E34" t="s">
        <v>711</v>
      </c>
    </row>
    <row r="35" spans="2:5" ht="10.5" customHeight="1" x14ac:dyDescent="0.25">
      <c r="B35" s="3" t="s">
        <v>740</v>
      </c>
      <c r="C35" s="3" t="s">
        <v>757</v>
      </c>
      <c r="D35">
        <v>2024</v>
      </c>
      <c r="E35" t="s">
        <v>711</v>
      </c>
    </row>
    <row r="36" spans="2:5" ht="10.5" customHeight="1" x14ac:dyDescent="0.25">
      <c r="B36" s="3" t="s">
        <v>740</v>
      </c>
      <c r="C36" s="3" t="s">
        <v>758</v>
      </c>
      <c r="D36">
        <v>2024</v>
      </c>
      <c r="E36" t="s">
        <v>711</v>
      </c>
    </row>
    <row r="37" spans="2:5" ht="10.5" customHeight="1" x14ac:dyDescent="0.25">
      <c r="B37" s="3" t="s">
        <v>740</v>
      </c>
      <c r="C37" s="3" t="s">
        <v>759</v>
      </c>
      <c r="D37">
        <v>2024</v>
      </c>
      <c r="E37" t="s">
        <v>711</v>
      </c>
    </row>
    <row r="38" spans="2:5" ht="10.5" customHeight="1" x14ac:dyDescent="0.25">
      <c r="B38" s="3" t="s">
        <v>740</v>
      </c>
      <c r="C38" s="3" t="s">
        <v>760</v>
      </c>
      <c r="D38">
        <v>2024</v>
      </c>
      <c r="E38" t="s">
        <v>711</v>
      </c>
    </row>
    <row r="39" spans="2:5" ht="10.5" customHeight="1" x14ac:dyDescent="0.25">
      <c r="B39" s="3" t="s">
        <v>740</v>
      </c>
      <c r="C39" s="3" t="s">
        <v>761</v>
      </c>
      <c r="D39">
        <v>2024</v>
      </c>
      <c r="E39" t="s">
        <v>711</v>
      </c>
    </row>
    <row r="40" spans="2:5" ht="10.5" customHeight="1" x14ac:dyDescent="0.25">
      <c r="B40" s="3" t="s">
        <v>740</v>
      </c>
      <c r="C40" s="3" t="s">
        <v>762</v>
      </c>
      <c r="D40">
        <v>2024</v>
      </c>
      <c r="E40" t="s">
        <v>711</v>
      </c>
    </row>
    <row r="41" spans="2:5" ht="10.5" customHeight="1" x14ac:dyDescent="0.25">
      <c r="B41" s="159" t="s">
        <v>740</v>
      </c>
      <c r="C41" s="159" t="s">
        <v>763</v>
      </c>
      <c r="D41">
        <v>2024</v>
      </c>
      <c r="E41" t="s">
        <v>711</v>
      </c>
    </row>
    <row r="42" spans="2:5" ht="10.5" customHeight="1" x14ac:dyDescent="0.25">
      <c r="B42" s="159" t="s">
        <v>740</v>
      </c>
      <c r="C42" s="159" t="s">
        <v>764</v>
      </c>
      <c r="D42">
        <v>2024</v>
      </c>
      <c r="E42" t="s">
        <v>711</v>
      </c>
    </row>
    <row r="43" spans="2:5" ht="10.5" customHeight="1" x14ac:dyDescent="0.25">
      <c r="B43" s="159" t="s">
        <v>740</v>
      </c>
      <c r="C43" s="159" t="s">
        <v>765</v>
      </c>
      <c r="D43">
        <v>2024</v>
      </c>
      <c r="E43" t="s">
        <v>711</v>
      </c>
    </row>
    <row r="44" spans="2:5" ht="10.5" customHeight="1" x14ac:dyDescent="0.25">
      <c r="B44" s="159" t="s">
        <v>740</v>
      </c>
      <c r="C44" s="159" t="s">
        <v>766</v>
      </c>
      <c r="D44">
        <v>2024</v>
      </c>
      <c r="E44" t="s">
        <v>711</v>
      </c>
    </row>
    <row r="45" spans="2:5" ht="10.5" customHeight="1" x14ac:dyDescent="0.25">
      <c r="B45" s="159" t="s">
        <v>740</v>
      </c>
      <c r="C45" s="159" t="s">
        <v>767</v>
      </c>
      <c r="D45">
        <v>2024</v>
      </c>
      <c r="E45" t="s">
        <v>711</v>
      </c>
    </row>
    <row r="46" spans="2:5" ht="10.5" customHeight="1" x14ac:dyDescent="0.25">
      <c r="B46" s="159" t="s">
        <v>740</v>
      </c>
      <c r="C46" s="159" t="s">
        <v>768</v>
      </c>
      <c r="D46">
        <v>2024</v>
      </c>
      <c r="E46" t="s">
        <v>711</v>
      </c>
    </row>
    <row r="47" spans="2:5" ht="10.5" customHeight="1" x14ac:dyDescent="0.25">
      <c r="B47" s="159" t="s">
        <v>740</v>
      </c>
      <c r="C47" s="159" t="s">
        <v>769</v>
      </c>
      <c r="D47">
        <v>2024</v>
      </c>
      <c r="E47" t="s">
        <v>711</v>
      </c>
    </row>
    <row r="48" spans="2:5" ht="10.5" customHeight="1" x14ac:dyDescent="0.25">
      <c r="B48" s="159" t="s">
        <v>740</v>
      </c>
      <c r="C48" s="159" t="s">
        <v>770</v>
      </c>
      <c r="D48">
        <v>2024</v>
      </c>
      <c r="E48" t="s">
        <v>711</v>
      </c>
    </row>
    <row r="49" spans="2:5" ht="10.5" customHeight="1" x14ac:dyDescent="0.25">
      <c r="B49" s="159" t="s">
        <v>740</v>
      </c>
      <c r="C49" s="159" t="s">
        <v>771</v>
      </c>
      <c r="D49">
        <v>2024</v>
      </c>
      <c r="E49" t="s">
        <v>711</v>
      </c>
    </row>
    <row r="50" spans="2:5" ht="10.5" customHeight="1" x14ac:dyDescent="0.25">
      <c r="B50" s="159" t="s">
        <v>740</v>
      </c>
      <c r="C50" s="159" t="s">
        <v>772</v>
      </c>
      <c r="D50">
        <v>2024</v>
      </c>
      <c r="E50" t="s">
        <v>711</v>
      </c>
    </row>
    <row r="51" spans="2:5" ht="10.5" customHeight="1" x14ac:dyDescent="0.25">
      <c r="B51" s="159" t="s">
        <v>740</v>
      </c>
      <c r="C51" s="159" t="s">
        <v>773</v>
      </c>
      <c r="D51">
        <v>2024</v>
      </c>
      <c r="E51" t="s">
        <v>711</v>
      </c>
    </row>
    <row r="52" spans="2:5" ht="10.5" customHeight="1" x14ac:dyDescent="0.25">
      <c r="B52" s="159" t="s">
        <v>740</v>
      </c>
      <c r="C52" s="159" t="s">
        <v>774</v>
      </c>
      <c r="D52">
        <v>2024</v>
      </c>
      <c r="E52" t="s">
        <v>711</v>
      </c>
    </row>
    <row r="53" spans="2:5" ht="10.5" customHeight="1" x14ac:dyDescent="0.25">
      <c r="B53" s="159" t="s">
        <v>740</v>
      </c>
      <c r="C53" s="159" t="s">
        <v>775</v>
      </c>
      <c r="D53">
        <v>2024</v>
      </c>
      <c r="E53" t="s">
        <v>711</v>
      </c>
    </row>
    <row r="54" spans="2:5" ht="10.5" customHeight="1" x14ac:dyDescent="0.25">
      <c r="B54" s="159" t="s">
        <v>740</v>
      </c>
      <c r="C54" s="159" t="s">
        <v>776</v>
      </c>
      <c r="D54">
        <v>2024</v>
      </c>
      <c r="E54" t="s">
        <v>711</v>
      </c>
    </row>
    <row r="55" spans="2:5" ht="10.5" customHeight="1" x14ac:dyDescent="0.25">
      <c r="B55" s="159" t="s">
        <v>740</v>
      </c>
      <c r="C55" s="159" t="s">
        <v>777</v>
      </c>
      <c r="D55">
        <v>2024</v>
      </c>
      <c r="E55" t="s">
        <v>711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83"/>
  </cols>
  <sheetData>
    <row r="1" spans="1:2" ht="10.5" customHeight="1" x14ac:dyDescent="0.25">
      <c r="A1" s="159" t="s">
        <v>778</v>
      </c>
      <c r="B1" s="2" t="s">
        <v>779</v>
      </c>
    </row>
    <row r="2" spans="1:2" ht="10.5" customHeight="1" x14ac:dyDescent="0.25">
      <c r="A2" s="159" t="s">
        <v>780</v>
      </c>
      <c r="B2" t="s">
        <v>497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99"/>
  <sheetViews>
    <sheetView showGridLines="0" zoomScale="80" workbookViewId="0"/>
  </sheetViews>
  <sheetFormatPr defaultRowHeight="10.5" customHeight="1" x14ac:dyDescent="0.25"/>
  <cols>
    <col min="1" max="1" width="9.140625" style="183"/>
  </cols>
  <sheetData>
    <row r="1" spans="1:139" ht="11.25" customHeight="1" x14ac:dyDescent="0.25">
      <c r="A1" s="10"/>
      <c r="DQ1" s="2" t="s">
        <v>781</v>
      </c>
      <c r="DR1" s="160" t="s">
        <v>782</v>
      </c>
      <c r="DS1" s="160" t="s">
        <v>64</v>
      </c>
      <c r="DT1" s="160" t="s">
        <v>783</v>
      </c>
      <c r="DU1" s="160" t="s">
        <v>67</v>
      </c>
      <c r="DV1" s="160" t="s">
        <v>69</v>
      </c>
      <c r="DW1" s="160" t="s">
        <v>32</v>
      </c>
      <c r="DX1" s="2" t="s">
        <v>33</v>
      </c>
      <c r="DY1" s="2" t="s">
        <v>36</v>
      </c>
      <c r="DZ1" s="2" t="s">
        <v>39</v>
      </c>
      <c r="EA1" s="2" t="s">
        <v>42</v>
      </c>
      <c r="EB1" s="160" t="s">
        <v>784</v>
      </c>
      <c r="EC1" s="160" t="s">
        <v>785</v>
      </c>
      <c r="ED1" s="160" t="s">
        <v>786</v>
      </c>
      <c r="EE1" s="160" t="s">
        <v>787</v>
      </c>
      <c r="EF1" s="2" t="s">
        <v>788</v>
      </c>
      <c r="EG1" s="160" t="s">
        <v>789</v>
      </c>
      <c r="EH1" s="160" t="s">
        <v>790</v>
      </c>
      <c r="EI1" s="160" t="s">
        <v>791</v>
      </c>
    </row>
    <row r="2" spans="1:139" ht="10.5" customHeight="1" x14ac:dyDescent="0.25">
      <c r="DQ2" t="s">
        <v>792</v>
      </c>
      <c r="DR2" t="s">
        <v>793</v>
      </c>
      <c r="DS2" t="s">
        <v>794</v>
      </c>
      <c r="DT2" t="s">
        <v>795</v>
      </c>
      <c r="DU2" t="s">
        <v>796</v>
      </c>
      <c r="DV2" t="s">
        <v>797</v>
      </c>
      <c r="DW2" t="s">
        <v>32</v>
      </c>
      <c r="DX2" t="s">
        <v>798</v>
      </c>
      <c r="DY2" t="s">
        <v>799</v>
      </c>
      <c r="DZ2" t="s">
        <v>800</v>
      </c>
      <c r="EA2" t="s">
        <v>801</v>
      </c>
      <c r="EB2" t="s">
        <v>802</v>
      </c>
      <c r="EC2" t="s">
        <v>803</v>
      </c>
      <c r="ED2" t="s">
        <v>804</v>
      </c>
      <c r="EE2" t="s">
        <v>805</v>
      </c>
      <c r="EF2" t="s">
        <v>740</v>
      </c>
      <c r="EG2" t="s">
        <v>806</v>
      </c>
      <c r="EH2" t="s">
        <v>807</v>
      </c>
      <c r="EI2" t="s">
        <v>808</v>
      </c>
    </row>
    <row r="3" spans="1:139" ht="10.5" customHeight="1" x14ac:dyDescent="0.25">
      <c r="DR3" t="s">
        <v>18</v>
      </c>
      <c r="DW3">
        <v>28819374</v>
      </c>
      <c r="DX3" t="s">
        <v>809</v>
      </c>
      <c r="DY3" t="s">
        <v>810</v>
      </c>
      <c r="DZ3" t="s">
        <v>811</v>
      </c>
      <c r="EA3" t="s">
        <v>812</v>
      </c>
      <c r="EB3" s="188">
        <v>41765</v>
      </c>
      <c r="EF3" t="s">
        <v>748</v>
      </c>
      <c r="EG3" t="s">
        <v>813</v>
      </c>
      <c r="EI3" t="s">
        <v>814</v>
      </c>
    </row>
    <row r="4" spans="1:139" ht="10.5" customHeight="1" x14ac:dyDescent="0.25">
      <c r="DR4" t="s">
        <v>18</v>
      </c>
      <c r="DW4">
        <v>30892006</v>
      </c>
      <c r="DX4" t="s">
        <v>815</v>
      </c>
      <c r="DY4" t="s">
        <v>816</v>
      </c>
      <c r="DZ4" t="s">
        <v>817</v>
      </c>
      <c r="EA4" t="s">
        <v>818</v>
      </c>
      <c r="EB4" s="188">
        <v>42662</v>
      </c>
      <c r="EF4" t="s">
        <v>747</v>
      </c>
      <c r="EG4" t="s">
        <v>819</v>
      </c>
      <c r="EI4" t="s">
        <v>814</v>
      </c>
    </row>
    <row r="5" spans="1:139" ht="10.5" customHeight="1" x14ac:dyDescent="0.25">
      <c r="DR5" t="s">
        <v>18</v>
      </c>
      <c r="DW5">
        <v>28796046</v>
      </c>
      <c r="DX5" t="s">
        <v>820</v>
      </c>
      <c r="DY5" t="s">
        <v>821</v>
      </c>
      <c r="DZ5" t="s">
        <v>822</v>
      </c>
      <c r="EA5" t="s">
        <v>823</v>
      </c>
      <c r="EF5" t="s">
        <v>745</v>
      </c>
      <c r="EG5" t="s">
        <v>824</v>
      </c>
      <c r="EI5" t="s">
        <v>814</v>
      </c>
    </row>
    <row r="6" spans="1:139" ht="10.5" customHeight="1" x14ac:dyDescent="0.25">
      <c r="DR6" t="s">
        <v>18</v>
      </c>
      <c r="DW6">
        <v>26522777</v>
      </c>
      <c r="DX6" t="s">
        <v>825</v>
      </c>
      <c r="DY6" t="s">
        <v>826</v>
      </c>
      <c r="DZ6" t="s">
        <v>827</v>
      </c>
      <c r="EA6" t="s">
        <v>828</v>
      </c>
      <c r="EB6" s="188">
        <v>38534</v>
      </c>
      <c r="EF6" t="s">
        <v>748</v>
      </c>
      <c r="EG6" t="s">
        <v>813</v>
      </c>
      <c r="EI6" t="s">
        <v>814</v>
      </c>
    </row>
    <row r="7" spans="1:139" ht="10.5" customHeight="1" x14ac:dyDescent="0.25">
      <c r="DR7" t="s">
        <v>18</v>
      </c>
      <c r="DW7">
        <v>26318885</v>
      </c>
      <c r="DX7" t="s">
        <v>829</v>
      </c>
      <c r="DY7" t="s">
        <v>830</v>
      </c>
      <c r="DZ7" t="s">
        <v>831</v>
      </c>
      <c r="EA7" t="s">
        <v>832</v>
      </c>
      <c r="EF7" t="s">
        <v>745</v>
      </c>
      <c r="EG7" t="s">
        <v>824</v>
      </c>
      <c r="EI7" t="s">
        <v>814</v>
      </c>
    </row>
    <row r="8" spans="1:139" ht="10.5" customHeight="1" x14ac:dyDescent="0.25">
      <c r="DR8" t="s">
        <v>18</v>
      </c>
      <c r="DW8">
        <v>31341806</v>
      </c>
      <c r="DX8" t="s">
        <v>833</v>
      </c>
      <c r="DY8" t="s">
        <v>834</v>
      </c>
      <c r="DZ8" t="s">
        <v>835</v>
      </c>
      <c r="EA8" t="s">
        <v>836</v>
      </c>
      <c r="EF8" t="s">
        <v>748</v>
      </c>
      <c r="EG8" t="s">
        <v>813</v>
      </c>
      <c r="EI8" t="s">
        <v>814</v>
      </c>
    </row>
    <row r="9" spans="1:139" ht="10.5" customHeight="1" x14ac:dyDescent="0.25">
      <c r="DR9" t="s">
        <v>18</v>
      </c>
      <c r="DW9">
        <v>26318876</v>
      </c>
      <c r="DX9" t="s">
        <v>837</v>
      </c>
      <c r="DY9" t="s">
        <v>838</v>
      </c>
      <c r="DZ9" t="s">
        <v>839</v>
      </c>
      <c r="EA9" t="s">
        <v>840</v>
      </c>
      <c r="EF9" t="s">
        <v>748</v>
      </c>
      <c r="EG9" t="s">
        <v>813</v>
      </c>
      <c r="EI9" t="s">
        <v>814</v>
      </c>
    </row>
    <row r="10" spans="1:139" ht="10.5" customHeight="1" x14ac:dyDescent="0.25">
      <c r="DR10" t="s">
        <v>18</v>
      </c>
      <c r="DW10">
        <v>26322163</v>
      </c>
      <c r="DX10" t="s">
        <v>841</v>
      </c>
      <c r="DY10" t="s">
        <v>842</v>
      </c>
      <c r="DZ10" t="s">
        <v>843</v>
      </c>
      <c r="EA10" t="s">
        <v>844</v>
      </c>
      <c r="EF10" t="s">
        <v>49</v>
      </c>
      <c r="EG10" t="s">
        <v>845</v>
      </c>
      <c r="EI10" t="s">
        <v>814</v>
      </c>
    </row>
    <row r="11" spans="1:139" ht="10.5" customHeight="1" x14ac:dyDescent="0.25">
      <c r="DR11" t="s">
        <v>18</v>
      </c>
      <c r="DW11">
        <v>30814076</v>
      </c>
      <c r="DX11" t="s">
        <v>846</v>
      </c>
      <c r="DY11" t="s">
        <v>847</v>
      </c>
      <c r="DZ11" t="s">
        <v>848</v>
      </c>
      <c r="EA11" t="s">
        <v>849</v>
      </c>
      <c r="EF11" t="s">
        <v>748</v>
      </c>
      <c r="EG11" t="s">
        <v>813</v>
      </c>
      <c r="EI11" t="s">
        <v>814</v>
      </c>
    </row>
    <row r="12" spans="1:139" ht="10.5" customHeight="1" x14ac:dyDescent="0.25">
      <c r="DR12" t="s">
        <v>18</v>
      </c>
      <c r="DW12">
        <v>26500047</v>
      </c>
      <c r="DX12" t="s">
        <v>850</v>
      </c>
      <c r="DY12" t="s">
        <v>851</v>
      </c>
      <c r="DZ12" t="s">
        <v>839</v>
      </c>
      <c r="EA12" t="s">
        <v>852</v>
      </c>
      <c r="EB12" s="188">
        <v>37244</v>
      </c>
      <c r="EF12" t="s">
        <v>748</v>
      </c>
      <c r="EG12" t="s">
        <v>813</v>
      </c>
      <c r="EI12" t="s">
        <v>814</v>
      </c>
    </row>
    <row r="13" spans="1:139" ht="10.5" customHeight="1" x14ac:dyDescent="0.25">
      <c r="DR13" t="s">
        <v>18</v>
      </c>
      <c r="DW13">
        <v>30386736</v>
      </c>
      <c r="DX13" t="s">
        <v>853</v>
      </c>
      <c r="DY13" t="s">
        <v>854</v>
      </c>
      <c r="DZ13" t="s">
        <v>855</v>
      </c>
      <c r="EA13" t="s">
        <v>856</v>
      </c>
      <c r="EF13" t="s">
        <v>49</v>
      </c>
      <c r="EG13" t="s">
        <v>845</v>
      </c>
      <c r="EI13" t="s">
        <v>814</v>
      </c>
    </row>
    <row r="14" spans="1:139" ht="10.5" customHeight="1" x14ac:dyDescent="0.25">
      <c r="DR14" t="s">
        <v>18</v>
      </c>
      <c r="DW14">
        <v>26457273</v>
      </c>
      <c r="DX14" t="s">
        <v>196</v>
      </c>
      <c r="DY14" t="s">
        <v>199</v>
      </c>
      <c r="DZ14" t="s">
        <v>200</v>
      </c>
      <c r="EA14" t="s">
        <v>198</v>
      </c>
      <c r="EF14" t="s">
        <v>49</v>
      </c>
      <c r="EG14" t="s">
        <v>845</v>
      </c>
      <c r="EI14" t="s">
        <v>814</v>
      </c>
    </row>
    <row r="15" spans="1:139" ht="10.5" customHeight="1" x14ac:dyDescent="0.25">
      <c r="DR15" t="s">
        <v>18</v>
      </c>
      <c r="DW15">
        <v>26436886</v>
      </c>
      <c r="DX15" t="s">
        <v>857</v>
      </c>
      <c r="DY15" t="s">
        <v>858</v>
      </c>
      <c r="DZ15" t="s">
        <v>40</v>
      </c>
      <c r="EA15" t="s">
        <v>859</v>
      </c>
      <c r="EF15" t="s">
        <v>49</v>
      </c>
      <c r="EG15" t="s">
        <v>845</v>
      </c>
      <c r="EI15" t="s">
        <v>814</v>
      </c>
    </row>
    <row r="16" spans="1:139" ht="10.5" customHeight="1" x14ac:dyDescent="0.25">
      <c r="DR16" t="s">
        <v>18</v>
      </c>
      <c r="DW16">
        <v>31424139</v>
      </c>
      <c r="DX16" t="s">
        <v>860</v>
      </c>
      <c r="DY16" t="s">
        <v>861</v>
      </c>
      <c r="DZ16" t="s">
        <v>862</v>
      </c>
      <c r="EA16" t="s">
        <v>863</v>
      </c>
      <c r="EF16" t="s">
        <v>748</v>
      </c>
      <c r="EG16" t="s">
        <v>813</v>
      </c>
      <c r="EI16" t="s">
        <v>814</v>
      </c>
    </row>
    <row r="17" spans="122:139" ht="10.5" customHeight="1" x14ac:dyDescent="0.25">
      <c r="DR17" t="s">
        <v>18</v>
      </c>
      <c r="DW17">
        <v>26465362</v>
      </c>
      <c r="DX17" t="s">
        <v>864</v>
      </c>
      <c r="DY17" t="s">
        <v>865</v>
      </c>
      <c r="DZ17" t="s">
        <v>866</v>
      </c>
      <c r="EA17" t="s">
        <v>867</v>
      </c>
      <c r="EF17" t="s">
        <v>49</v>
      </c>
      <c r="EG17" t="s">
        <v>845</v>
      </c>
      <c r="EI17" t="s">
        <v>814</v>
      </c>
    </row>
    <row r="18" spans="122:139" ht="10.5" customHeight="1" x14ac:dyDescent="0.25">
      <c r="DR18" t="s">
        <v>18</v>
      </c>
      <c r="DW18">
        <v>28056565</v>
      </c>
      <c r="DX18" t="s">
        <v>186</v>
      </c>
      <c r="DY18" t="s">
        <v>189</v>
      </c>
      <c r="DZ18" t="s">
        <v>190</v>
      </c>
      <c r="EA18" t="s">
        <v>188</v>
      </c>
      <c r="EB18" s="188">
        <v>38798</v>
      </c>
      <c r="EF18" t="s">
        <v>49</v>
      </c>
      <c r="EG18" t="s">
        <v>845</v>
      </c>
      <c r="EI18" t="s">
        <v>814</v>
      </c>
    </row>
    <row r="19" spans="122:139" ht="10.5" customHeight="1" x14ac:dyDescent="0.25">
      <c r="DR19" t="s">
        <v>18</v>
      </c>
      <c r="DW19">
        <v>26526767</v>
      </c>
      <c r="DX19" t="s">
        <v>868</v>
      </c>
      <c r="DY19" t="s">
        <v>869</v>
      </c>
      <c r="DZ19" t="s">
        <v>870</v>
      </c>
      <c r="EA19" t="s">
        <v>871</v>
      </c>
      <c r="EF19" t="s">
        <v>49</v>
      </c>
      <c r="EG19" t="s">
        <v>845</v>
      </c>
      <c r="EI19" t="s">
        <v>814</v>
      </c>
    </row>
    <row r="20" spans="122:139" ht="10.5" customHeight="1" x14ac:dyDescent="0.25">
      <c r="DR20" t="s">
        <v>18</v>
      </c>
      <c r="DW20">
        <v>26499763</v>
      </c>
      <c r="DX20" t="s">
        <v>872</v>
      </c>
      <c r="DY20" t="s">
        <v>873</v>
      </c>
      <c r="DZ20" t="s">
        <v>874</v>
      </c>
      <c r="EA20" t="s">
        <v>875</v>
      </c>
      <c r="EF20" t="s">
        <v>49</v>
      </c>
      <c r="EG20" t="s">
        <v>845</v>
      </c>
      <c r="EI20" t="s">
        <v>814</v>
      </c>
    </row>
    <row r="21" spans="122:139" ht="10.5" customHeight="1" x14ac:dyDescent="0.25">
      <c r="DR21" t="s">
        <v>18</v>
      </c>
      <c r="DW21">
        <v>27094684</v>
      </c>
      <c r="DX21" t="s">
        <v>876</v>
      </c>
      <c r="DY21" t="s">
        <v>877</v>
      </c>
      <c r="DZ21" t="s">
        <v>822</v>
      </c>
      <c r="EA21" t="s">
        <v>878</v>
      </c>
      <c r="EF21" t="s">
        <v>748</v>
      </c>
      <c r="EG21" t="s">
        <v>813</v>
      </c>
      <c r="EI21" t="s">
        <v>814</v>
      </c>
    </row>
    <row r="22" spans="122:139" ht="10.5" customHeight="1" x14ac:dyDescent="0.25">
      <c r="DR22" t="s">
        <v>18</v>
      </c>
      <c r="DW22">
        <v>26837653</v>
      </c>
      <c r="DX22" t="s">
        <v>879</v>
      </c>
      <c r="DY22" t="s">
        <v>880</v>
      </c>
      <c r="DZ22" t="s">
        <v>881</v>
      </c>
      <c r="EA22" t="s">
        <v>882</v>
      </c>
      <c r="EF22" t="s">
        <v>748</v>
      </c>
      <c r="EG22" t="s">
        <v>813</v>
      </c>
      <c r="EI22" t="s">
        <v>814</v>
      </c>
    </row>
    <row r="23" spans="122:139" ht="10.5" customHeight="1" x14ac:dyDescent="0.25">
      <c r="DR23" t="s">
        <v>18</v>
      </c>
      <c r="DW23">
        <v>26557691</v>
      </c>
      <c r="DX23" t="s">
        <v>883</v>
      </c>
      <c r="DY23" t="s">
        <v>884</v>
      </c>
      <c r="DZ23" t="s">
        <v>885</v>
      </c>
      <c r="EA23" t="s">
        <v>886</v>
      </c>
      <c r="EC23" s="188">
        <v>45307</v>
      </c>
      <c r="EF23" t="s">
        <v>748</v>
      </c>
      <c r="EG23" t="s">
        <v>813</v>
      </c>
      <c r="EI23" t="s">
        <v>814</v>
      </c>
    </row>
    <row r="24" spans="122:139" ht="10.5" customHeight="1" x14ac:dyDescent="0.25">
      <c r="DR24" t="s">
        <v>18</v>
      </c>
      <c r="DW24">
        <v>31694118</v>
      </c>
      <c r="DX24" t="s">
        <v>887</v>
      </c>
      <c r="DY24" t="s">
        <v>888</v>
      </c>
      <c r="DZ24" t="s">
        <v>889</v>
      </c>
      <c r="EA24" t="s">
        <v>890</v>
      </c>
      <c r="EB24" s="188">
        <v>45012</v>
      </c>
      <c r="EF24" t="s">
        <v>748</v>
      </c>
      <c r="EG24" t="s">
        <v>813</v>
      </c>
      <c r="EI24" t="s">
        <v>814</v>
      </c>
    </row>
    <row r="25" spans="122:139" ht="10.5" customHeight="1" x14ac:dyDescent="0.25">
      <c r="DR25" t="s">
        <v>18</v>
      </c>
      <c r="DW25">
        <v>26801575</v>
      </c>
      <c r="DX25" t="s">
        <v>891</v>
      </c>
      <c r="DY25" t="s">
        <v>892</v>
      </c>
      <c r="DZ25" t="s">
        <v>893</v>
      </c>
      <c r="EA25" t="s">
        <v>894</v>
      </c>
      <c r="EB25" s="188">
        <v>39335</v>
      </c>
      <c r="EF25" t="s">
        <v>748</v>
      </c>
      <c r="EG25" t="s">
        <v>813</v>
      </c>
      <c r="EI25" t="s">
        <v>814</v>
      </c>
    </row>
    <row r="26" spans="122:139" ht="10.5" customHeight="1" x14ac:dyDescent="0.25">
      <c r="DR26" t="s">
        <v>18</v>
      </c>
      <c r="DW26">
        <v>26613700</v>
      </c>
      <c r="DX26" t="s">
        <v>895</v>
      </c>
      <c r="DY26" t="s">
        <v>896</v>
      </c>
      <c r="DZ26" t="s">
        <v>897</v>
      </c>
      <c r="EA26" t="s">
        <v>898</v>
      </c>
      <c r="EF26" t="s">
        <v>748</v>
      </c>
      <c r="EG26" t="s">
        <v>813</v>
      </c>
      <c r="EI26" t="s">
        <v>814</v>
      </c>
    </row>
    <row r="27" spans="122:139" ht="10.5" customHeight="1" x14ac:dyDescent="0.25">
      <c r="DR27" t="s">
        <v>18</v>
      </c>
      <c r="DW27">
        <v>31686694</v>
      </c>
      <c r="DX27" t="s">
        <v>899</v>
      </c>
      <c r="DY27" t="s">
        <v>900</v>
      </c>
      <c r="DZ27" t="s">
        <v>862</v>
      </c>
      <c r="EA27" t="s">
        <v>901</v>
      </c>
      <c r="EF27" t="s">
        <v>748</v>
      </c>
      <c r="EG27" t="s">
        <v>813</v>
      </c>
      <c r="EI27" t="s">
        <v>814</v>
      </c>
    </row>
    <row r="28" spans="122:139" ht="10.5" customHeight="1" x14ac:dyDescent="0.25">
      <c r="DR28" t="s">
        <v>18</v>
      </c>
      <c r="DW28">
        <v>27855290</v>
      </c>
      <c r="DX28" t="s">
        <v>902</v>
      </c>
      <c r="DY28" t="s">
        <v>903</v>
      </c>
      <c r="DZ28" t="s">
        <v>904</v>
      </c>
      <c r="EA28" t="s">
        <v>905</v>
      </c>
      <c r="EB28" s="188">
        <v>38000</v>
      </c>
      <c r="EF28" t="s">
        <v>748</v>
      </c>
      <c r="EG28" t="s">
        <v>813</v>
      </c>
      <c r="EI28" t="s">
        <v>814</v>
      </c>
    </row>
    <row r="29" spans="122:139" ht="10.5" customHeight="1" x14ac:dyDescent="0.25">
      <c r="DR29" t="s">
        <v>18</v>
      </c>
      <c r="DW29">
        <v>31618392</v>
      </c>
      <c r="DX29" t="s">
        <v>906</v>
      </c>
      <c r="DY29" t="s">
        <v>907</v>
      </c>
      <c r="DZ29" t="s">
        <v>908</v>
      </c>
      <c r="EA29" t="s">
        <v>909</v>
      </c>
      <c r="EB29" s="188">
        <v>44826</v>
      </c>
      <c r="EF29" t="s">
        <v>748</v>
      </c>
      <c r="EG29" t="s">
        <v>813</v>
      </c>
      <c r="EI29" t="s">
        <v>814</v>
      </c>
    </row>
    <row r="30" spans="122:139" ht="10.5" customHeight="1" x14ac:dyDescent="0.25">
      <c r="DR30" t="s">
        <v>18</v>
      </c>
      <c r="DW30">
        <v>26559006</v>
      </c>
      <c r="DX30" t="s">
        <v>910</v>
      </c>
      <c r="DY30" t="s">
        <v>911</v>
      </c>
      <c r="DZ30" t="s">
        <v>912</v>
      </c>
      <c r="EA30" t="s">
        <v>913</v>
      </c>
      <c r="EF30" t="s">
        <v>748</v>
      </c>
      <c r="EG30" t="s">
        <v>813</v>
      </c>
      <c r="EI30" t="s">
        <v>814</v>
      </c>
    </row>
    <row r="31" spans="122:139" ht="10.5" customHeight="1" x14ac:dyDescent="0.25">
      <c r="DR31" t="s">
        <v>18</v>
      </c>
      <c r="DW31">
        <v>30920367</v>
      </c>
      <c r="DX31" t="s">
        <v>914</v>
      </c>
      <c r="DY31" t="s">
        <v>915</v>
      </c>
      <c r="DZ31" t="s">
        <v>916</v>
      </c>
      <c r="EA31" t="s">
        <v>917</v>
      </c>
      <c r="EF31" t="s">
        <v>748</v>
      </c>
      <c r="EG31" t="s">
        <v>813</v>
      </c>
      <c r="EI31" t="s">
        <v>814</v>
      </c>
    </row>
    <row r="32" spans="122:139" ht="10.5" customHeight="1" x14ac:dyDescent="0.25">
      <c r="DR32" t="s">
        <v>18</v>
      </c>
      <c r="DW32">
        <v>31340189</v>
      </c>
      <c r="DX32" t="s">
        <v>918</v>
      </c>
      <c r="DY32" t="s">
        <v>919</v>
      </c>
      <c r="DZ32" t="s">
        <v>831</v>
      </c>
      <c r="EA32" t="s">
        <v>920</v>
      </c>
      <c r="EF32" t="s">
        <v>748</v>
      </c>
      <c r="EG32" t="s">
        <v>813</v>
      </c>
      <c r="EI32" t="s">
        <v>814</v>
      </c>
    </row>
    <row r="33" spans="122:139" ht="10.5" customHeight="1" x14ac:dyDescent="0.25">
      <c r="DR33" t="s">
        <v>18</v>
      </c>
      <c r="DW33">
        <v>31077220</v>
      </c>
      <c r="DX33" t="s">
        <v>921</v>
      </c>
      <c r="DY33" t="s">
        <v>922</v>
      </c>
      <c r="DZ33" t="s">
        <v>897</v>
      </c>
      <c r="EA33" t="s">
        <v>923</v>
      </c>
      <c r="EF33" t="s">
        <v>748</v>
      </c>
      <c r="EG33" t="s">
        <v>813</v>
      </c>
      <c r="EI33" t="s">
        <v>814</v>
      </c>
    </row>
    <row r="34" spans="122:139" ht="10.5" customHeight="1" x14ac:dyDescent="0.25">
      <c r="DR34" t="s">
        <v>18</v>
      </c>
      <c r="DW34">
        <v>28147378</v>
      </c>
      <c r="DX34" t="s">
        <v>924</v>
      </c>
      <c r="DY34" t="s">
        <v>925</v>
      </c>
      <c r="DZ34" t="s">
        <v>926</v>
      </c>
      <c r="EA34" t="s">
        <v>927</v>
      </c>
      <c r="EF34" t="s">
        <v>748</v>
      </c>
      <c r="EG34" t="s">
        <v>813</v>
      </c>
      <c r="EI34" t="s">
        <v>814</v>
      </c>
    </row>
    <row r="35" spans="122:139" ht="10.5" customHeight="1" x14ac:dyDescent="0.25">
      <c r="DR35" t="s">
        <v>18</v>
      </c>
      <c r="DW35">
        <v>31341666</v>
      </c>
      <c r="DX35" t="s">
        <v>928</v>
      </c>
      <c r="DY35" t="s">
        <v>929</v>
      </c>
      <c r="DZ35" t="s">
        <v>912</v>
      </c>
      <c r="EA35" t="s">
        <v>930</v>
      </c>
      <c r="EF35" t="s">
        <v>748</v>
      </c>
      <c r="EG35" t="s">
        <v>813</v>
      </c>
      <c r="EI35" t="s">
        <v>814</v>
      </c>
    </row>
    <row r="36" spans="122:139" ht="10.5" customHeight="1" x14ac:dyDescent="0.25">
      <c r="DR36" t="s">
        <v>18</v>
      </c>
      <c r="DW36">
        <v>26793317</v>
      </c>
      <c r="DX36" t="s">
        <v>931</v>
      </c>
      <c r="DY36" t="s">
        <v>932</v>
      </c>
      <c r="DZ36" t="s">
        <v>933</v>
      </c>
      <c r="EA36" t="s">
        <v>934</v>
      </c>
      <c r="EF36" t="s">
        <v>748</v>
      </c>
      <c r="EG36" t="s">
        <v>813</v>
      </c>
      <c r="EI36" t="s">
        <v>814</v>
      </c>
    </row>
    <row r="37" spans="122:139" ht="10.5" customHeight="1" x14ac:dyDescent="0.25">
      <c r="DR37" t="s">
        <v>18</v>
      </c>
      <c r="DW37">
        <v>31596823</v>
      </c>
      <c r="DX37" t="s">
        <v>935</v>
      </c>
      <c r="DY37" t="s">
        <v>936</v>
      </c>
      <c r="DZ37" t="s">
        <v>866</v>
      </c>
      <c r="EA37" t="s">
        <v>937</v>
      </c>
      <c r="EF37" t="s">
        <v>748</v>
      </c>
      <c r="EG37" t="s">
        <v>813</v>
      </c>
      <c r="EI37" t="s">
        <v>814</v>
      </c>
    </row>
    <row r="38" spans="122:139" ht="10.5" customHeight="1" x14ac:dyDescent="0.25">
      <c r="DR38" t="s">
        <v>18</v>
      </c>
      <c r="DW38">
        <v>26318850</v>
      </c>
      <c r="DX38" t="s">
        <v>938</v>
      </c>
      <c r="DY38" t="s">
        <v>939</v>
      </c>
      <c r="DZ38" t="s">
        <v>940</v>
      </c>
      <c r="EA38" t="s">
        <v>941</v>
      </c>
      <c r="EF38" t="s">
        <v>748</v>
      </c>
      <c r="EG38" t="s">
        <v>813</v>
      </c>
      <c r="EI38" t="s">
        <v>814</v>
      </c>
    </row>
    <row r="39" spans="122:139" ht="10.5" customHeight="1" x14ac:dyDescent="0.25">
      <c r="DR39" t="s">
        <v>18</v>
      </c>
      <c r="DW39">
        <v>30920448</v>
      </c>
      <c r="DX39" t="s">
        <v>942</v>
      </c>
      <c r="DY39" t="s">
        <v>943</v>
      </c>
      <c r="DZ39" t="s">
        <v>817</v>
      </c>
      <c r="EA39" t="s">
        <v>944</v>
      </c>
      <c r="EB39" s="188">
        <v>40436</v>
      </c>
      <c r="EF39" t="s">
        <v>748</v>
      </c>
      <c r="EG39" t="s">
        <v>813</v>
      </c>
      <c r="EI39" t="s">
        <v>814</v>
      </c>
    </row>
    <row r="40" spans="122:139" ht="10.5" customHeight="1" x14ac:dyDescent="0.25">
      <c r="DR40" t="s">
        <v>18</v>
      </c>
      <c r="DW40">
        <v>26502786</v>
      </c>
      <c r="DX40" t="s">
        <v>945</v>
      </c>
      <c r="DY40" t="s">
        <v>946</v>
      </c>
      <c r="DZ40" t="s">
        <v>866</v>
      </c>
      <c r="EA40" t="s">
        <v>947</v>
      </c>
      <c r="EF40" t="s">
        <v>748</v>
      </c>
      <c r="EG40" t="s">
        <v>813</v>
      </c>
      <c r="EI40" t="s">
        <v>814</v>
      </c>
    </row>
    <row r="41" spans="122:139" ht="10.5" customHeight="1" x14ac:dyDescent="0.25">
      <c r="DR41" t="s">
        <v>18</v>
      </c>
      <c r="DW41">
        <v>26497668</v>
      </c>
      <c r="DX41" t="s">
        <v>948</v>
      </c>
      <c r="DY41" t="s">
        <v>949</v>
      </c>
      <c r="DZ41" t="s">
        <v>950</v>
      </c>
      <c r="EA41" t="s">
        <v>951</v>
      </c>
      <c r="EB41" s="188">
        <v>39995</v>
      </c>
      <c r="EF41" t="s">
        <v>748</v>
      </c>
      <c r="EG41" t="s">
        <v>813</v>
      </c>
      <c r="EI41" t="s">
        <v>814</v>
      </c>
    </row>
    <row r="42" spans="122:139" ht="10.5" customHeight="1" x14ac:dyDescent="0.25">
      <c r="DR42" t="s">
        <v>18</v>
      </c>
      <c r="DW42">
        <v>27805201</v>
      </c>
      <c r="DX42" t="s">
        <v>952</v>
      </c>
      <c r="DY42" t="s">
        <v>953</v>
      </c>
      <c r="DZ42" t="s">
        <v>817</v>
      </c>
      <c r="EA42" t="s">
        <v>954</v>
      </c>
      <c r="EB42" s="188">
        <v>41129</v>
      </c>
      <c r="EF42" t="s">
        <v>748</v>
      </c>
      <c r="EG42" t="s">
        <v>813</v>
      </c>
      <c r="EI42" t="s">
        <v>814</v>
      </c>
    </row>
    <row r="43" spans="122:139" ht="10.5" customHeight="1" x14ac:dyDescent="0.25">
      <c r="DR43" t="s">
        <v>18</v>
      </c>
      <c r="DW43">
        <v>28175700</v>
      </c>
      <c r="DX43" t="s">
        <v>955</v>
      </c>
      <c r="DY43" t="s">
        <v>956</v>
      </c>
      <c r="DZ43" t="s">
        <v>957</v>
      </c>
      <c r="EA43" t="s">
        <v>958</v>
      </c>
      <c r="EF43" t="s">
        <v>748</v>
      </c>
      <c r="EG43" t="s">
        <v>813</v>
      </c>
      <c r="EI43" t="s">
        <v>814</v>
      </c>
    </row>
    <row r="44" spans="122:139" ht="10.5" customHeight="1" x14ac:dyDescent="0.25">
      <c r="DR44" t="s">
        <v>18</v>
      </c>
      <c r="DW44">
        <v>31758667</v>
      </c>
      <c r="DX44" t="s">
        <v>959</v>
      </c>
      <c r="DY44" t="s">
        <v>960</v>
      </c>
      <c r="DZ44" t="s">
        <v>961</v>
      </c>
      <c r="EA44" t="s">
        <v>962</v>
      </c>
      <c r="EB44" s="188">
        <v>44972</v>
      </c>
      <c r="EF44" t="s">
        <v>748</v>
      </c>
      <c r="EG44" t="s">
        <v>813</v>
      </c>
      <c r="EI44" t="s">
        <v>814</v>
      </c>
    </row>
    <row r="45" spans="122:139" ht="10.5" customHeight="1" x14ac:dyDescent="0.25">
      <c r="DR45" t="s">
        <v>18</v>
      </c>
      <c r="DW45">
        <v>31577906</v>
      </c>
      <c r="DX45" t="s">
        <v>963</v>
      </c>
      <c r="DY45" t="s">
        <v>964</v>
      </c>
      <c r="DZ45" t="s">
        <v>957</v>
      </c>
      <c r="EA45" t="s">
        <v>965</v>
      </c>
      <c r="EF45" t="s">
        <v>748</v>
      </c>
      <c r="EG45" t="s">
        <v>813</v>
      </c>
      <c r="EI45" t="s">
        <v>814</v>
      </c>
    </row>
    <row r="46" spans="122:139" ht="10.5" customHeight="1" x14ac:dyDescent="0.25">
      <c r="DR46" t="s">
        <v>18</v>
      </c>
      <c r="DW46">
        <v>31089092</v>
      </c>
      <c r="DX46" t="s">
        <v>966</v>
      </c>
      <c r="DY46" t="s">
        <v>967</v>
      </c>
      <c r="DZ46" t="s">
        <v>968</v>
      </c>
      <c r="EA46" t="s">
        <v>969</v>
      </c>
      <c r="EF46" t="s">
        <v>748</v>
      </c>
      <c r="EG46" t="s">
        <v>813</v>
      </c>
      <c r="EI46" t="s">
        <v>814</v>
      </c>
    </row>
    <row r="47" spans="122:139" ht="10.5" customHeight="1" x14ac:dyDescent="0.25">
      <c r="DR47" t="s">
        <v>18</v>
      </c>
      <c r="DW47">
        <v>30901463</v>
      </c>
      <c r="DX47" t="s">
        <v>970</v>
      </c>
      <c r="DY47" t="s">
        <v>971</v>
      </c>
      <c r="DZ47" t="s">
        <v>972</v>
      </c>
      <c r="EA47" t="s">
        <v>973</v>
      </c>
      <c r="EF47" t="s">
        <v>748</v>
      </c>
      <c r="EG47" t="s">
        <v>813</v>
      </c>
      <c r="EI47" t="s">
        <v>814</v>
      </c>
    </row>
    <row r="48" spans="122:139" ht="10.5" customHeight="1" x14ac:dyDescent="0.25">
      <c r="DR48" t="s">
        <v>18</v>
      </c>
      <c r="DW48">
        <v>30832972</v>
      </c>
      <c r="DX48" t="s">
        <v>974</v>
      </c>
      <c r="DY48" t="s">
        <v>975</v>
      </c>
      <c r="DZ48" t="s">
        <v>976</v>
      </c>
      <c r="EA48" t="s">
        <v>977</v>
      </c>
      <c r="EF48" t="s">
        <v>748</v>
      </c>
      <c r="EG48" t="s">
        <v>813</v>
      </c>
      <c r="EI48" t="s">
        <v>814</v>
      </c>
    </row>
    <row r="49" spans="122:139" ht="10.5" customHeight="1" x14ac:dyDescent="0.25">
      <c r="DR49" t="s">
        <v>18</v>
      </c>
      <c r="DW49">
        <v>28494405</v>
      </c>
      <c r="DX49" t="s">
        <v>974</v>
      </c>
      <c r="DY49" t="s">
        <v>975</v>
      </c>
      <c r="DZ49" t="s">
        <v>881</v>
      </c>
      <c r="EA49" t="s">
        <v>977</v>
      </c>
      <c r="EF49" t="s">
        <v>748</v>
      </c>
      <c r="EG49" t="s">
        <v>813</v>
      </c>
      <c r="EI49" t="s">
        <v>814</v>
      </c>
    </row>
    <row r="50" spans="122:139" ht="10.5" customHeight="1" x14ac:dyDescent="0.25">
      <c r="DR50" t="s">
        <v>18</v>
      </c>
      <c r="DW50">
        <v>28544300</v>
      </c>
      <c r="DX50" t="s">
        <v>978</v>
      </c>
      <c r="DY50" t="s">
        <v>979</v>
      </c>
      <c r="DZ50" t="s">
        <v>926</v>
      </c>
      <c r="EA50" t="s">
        <v>980</v>
      </c>
      <c r="EF50" t="s">
        <v>49</v>
      </c>
      <c r="EG50" t="s">
        <v>845</v>
      </c>
      <c r="EI50" t="s">
        <v>814</v>
      </c>
    </row>
    <row r="51" spans="122:139" ht="10.5" customHeight="1" x14ac:dyDescent="0.25">
      <c r="DR51" t="s">
        <v>18</v>
      </c>
      <c r="DW51">
        <v>28056573</v>
      </c>
      <c r="DX51" t="s">
        <v>981</v>
      </c>
      <c r="DY51" t="s">
        <v>982</v>
      </c>
      <c r="DZ51" t="s">
        <v>983</v>
      </c>
      <c r="EA51" t="s">
        <v>984</v>
      </c>
      <c r="EF51" t="s">
        <v>49</v>
      </c>
      <c r="EG51" t="s">
        <v>845</v>
      </c>
      <c r="EI51" t="s">
        <v>814</v>
      </c>
    </row>
    <row r="52" spans="122:139" ht="10.5" customHeight="1" x14ac:dyDescent="0.25">
      <c r="DR52" t="s">
        <v>18</v>
      </c>
      <c r="DW52">
        <v>31337753</v>
      </c>
      <c r="DX52" t="s">
        <v>985</v>
      </c>
      <c r="DY52" t="s">
        <v>986</v>
      </c>
      <c r="DZ52" t="s">
        <v>987</v>
      </c>
      <c r="EA52" t="s">
        <v>988</v>
      </c>
      <c r="EF52" t="s">
        <v>745</v>
      </c>
      <c r="EG52" t="s">
        <v>824</v>
      </c>
      <c r="EI52" t="s">
        <v>814</v>
      </c>
    </row>
    <row r="53" spans="122:139" ht="10.5" customHeight="1" x14ac:dyDescent="0.25">
      <c r="DR53" t="s">
        <v>18</v>
      </c>
      <c r="DW53">
        <v>31288485</v>
      </c>
      <c r="DX53" t="s">
        <v>989</v>
      </c>
      <c r="DY53" t="s">
        <v>990</v>
      </c>
      <c r="DZ53" t="s">
        <v>957</v>
      </c>
      <c r="EA53" t="s">
        <v>991</v>
      </c>
      <c r="EF53" t="s">
        <v>747</v>
      </c>
      <c r="EG53" t="s">
        <v>819</v>
      </c>
      <c r="EI53" t="s">
        <v>814</v>
      </c>
    </row>
    <row r="54" spans="122:139" ht="10.5" customHeight="1" x14ac:dyDescent="0.25">
      <c r="DR54" t="s">
        <v>18</v>
      </c>
      <c r="DW54">
        <v>30386768</v>
      </c>
      <c r="DX54" t="s">
        <v>992</v>
      </c>
      <c r="DY54" t="s">
        <v>993</v>
      </c>
      <c r="DZ54" t="s">
        <v>190</v>
      </c>
      <c r="EA54" t="s">
        <v>994</v>
      </c>
      <c r="EB54" s="188">
        <v>42339</v>
      </c>
      <c r="EF54" t="s">
        <v>49</v>
      </c>
      <c r="EG54" t="s">
        <v>845</v>
      </c>
      <c r="EI54" t="s">
        <v>814</v>
      </c>
    </row>
    <row r="55" spans="122:139" ht="10.5" customHeight="1" x14ac:dyDescent="0.25">
      <c r="DR55" t="s">
        <v>18</v>
      </c>
      <c r="DW55">
        <v>26555536</v>
      </c>
      <c r="DX55" t="s">
        <v>995</v>
      </c>
      <c r="DY55" t="s">
        <v>996</v>
      </c>
      <c r="DZ55" t="s">
        <v>190</v>
      </c>
      <c r="EA55" t="s">
        <v>997</v>
      </c>
      <c r="EF55" t="s">
        <v>49</v>
      </c>
      <c r="EG55" t="s">
        <v>845</v>
      </c>
      <c r="EI55" t="s">
        <v>814</v>
      </c>
    </row>
    <row r="56" spans="122:139" ht="10.5" customHeight="1" x14ac:dyDescent="0.25">
      <c r="DR56" t="s">
        <v>18</v>
      </c>
      <c r="DW56">
        <v>31341697</v>
      </c>
      <c r="DX56" t="s">
        <v>998</v>
      </c>
      <c r="DY56" t="s">
        <v>999</v>
      </c>
      <c r="DZ56" t="s">
        <v>1000</v>
      </c>
      <c r="EA56" t="s">
        <v>1001</v>
      </c>
      <c r="EF56" t="s">
        <v>748</v>
      </c>
      <c r="EG56" t="s">
        <v>813</v>
      </c>
      <c r="EI56" t="s">
        <v>814</v>
      </c>
    </row>
    <row r="57" spans="122:139" ht="10.5" customHeight="1" x14ac:dyDescent="0.25">
      <c r="DR57" t="s">
        <v>18</v>
      </c>
      <c r="DW57">
        <v>26525135</v>
      </c>
      <c r="DX57" t="s">
        <v>1002</v>
      </c>
      <c r="DY57" t="s">
        <v>1003</v>
      </c>
      <c r="DZ57" t="s">
        <v>200</v>
      </c>
      <c r="EA57" t="s">
        <v>1004</v>
      </c>
      <c r="EF57" t="s">
        <v>745</v>
      </c>
      <c r="EG57" t="s">
        <v>824</v>
      </c>
      <c r="EI57" t="s">
        <v>1005</v>
      </c>
    </row>
    <row r="58" spans="122:139" ht="10.5" customHeight="1" x14ac:dyDescent="0.25">
      <c r="DR58" t="s">
        <v>18</v>
      </c>
      <c r="DW58">
        <v>26525135</v>
      </c>
      <c r="DX58" t="s">
        <v>1002</v>
      </c>
      <c r="DY58" t="s">
        <v>1003</v>
      </c>
      <c r="DZ58" t="s">
        <v>200</v>
      </c>
      <c r="EA58" t="s">
        <v>1004</v>
      </c>
      <c r="EF58" t="s">
        <v>752</v>
      </c>
      <c r="EG58" t="s">
        <v>1006</v>
      </c>
      <c r="EI58" t="s">
        <v>814</v>
      </c>
    </row>
    <row r="59" spans="122:139" ht="10.5" customHeight="1" x14ac:dyDescent="0.25">
      <c r="DR59" t="s">
        <v>18</v>
      </c>
      <c r="DW59">
        <v>26764871</v>
      </c>
      <c r="DX59" t="s">
        <v>1007</v>
      </c>
      <c r="DY59" t="s">
        <v>1008</v>
      </c>
      <c r="DZ59" t="s">
        <v>1009</v>
      </c>
      <c r="EA59" t="s">
        <v>1010</v>
      </c>
      <c r="EF59" t="s">
        <v>746</v>
      </c>
      <c r="EG59" t="s">
        <v>1011</v>
      </c>
      <c r="EI59" t="s">
        <v>814</v>
      </c>
    </row>
    <row r="60" spans="122:139" ht="10.5" customHeight="1" x14ac:dyDescent="0.25">
      <c r="DR60" t="s">
        <v>18</v>
      </c>
      <c r="DW60">
        <v>31683224</v>
      </c>
      <c r="DX60" t="s">
        <v>1012</v>
      </c>
      <c r="DY60" t="s">
        <v>1013</v>
      </c>
      <c r="DZ60" t="s">
        <v>1014</v>
      </c>
      <c r="EA60" t="s">
        <v>1015</v>
      </c>
      <c r="EF60" t="s">
        <v>748</v>
      </c>
      <c r="EG60" t="s">
        <v>813</v>
      </c>
      <c r="EI60" t="s">
        <v>814</v>
      </c>
    </row>
    <row r="61" spans="122:139" ht="10.5" customHeight="1" x14ac:dyDescent="0.25">
      <c r="DR61" t="s">
        <v>18</v>
      </c>
      <c r="DW61">
        <v>30387234</v>
      </c>
      <c r="DX61" t="s">
        <v>1016</v>
      </c>
      <c r="DY61" t="s">
        <v>1017</v>
      </c>
      <c r="DZ61" t="s">
        <v>1018</v>
      </c>
      <c r="EA61" t="s">
        <v>1019</v>
      </c>
      <c r="EB61" s="188">
        <v>42370</v>
      </c>
      <c r="EF61" t="s">
        <v>49</v>
      </c>
      <c r="EG61" t="s">
        <v>845</v>
      </c>
      <c r="EI61" t="s">
        <v>814</v>
      </c>
    </row>
    <row r="62" spans="122:139" ht="10.5" customHeight="1" x14ac:dyDescent="0.25">
      <c r="DR62" t="s">
        <v>18</v>
      </c>
      <c r="DW62">
        <v>27567300</v>
      </c>
      <c r="DX62" t="s">
        <v>1020</v>
      </c>
      <c r="DY62" t="s">
        <v>1021</v>
      </c>
      <c r="DZ62" t="s">
        <v>1022</v>
      </c>
      <c r="EA62" t="s">
        <v>1023</v>
      </c>
      <c r="EF62" t="s">
        <v>49</v>
      </c>
      <c r="EG62" t="s">
        <v>845</v>
      </c>
      <c r="EI62" t="s">
        <v>814</v>
      </c>
    </row>
    <row r="63" spans="122:139" ht="10.5" customHeight="1" x14ac:dyDescent="0.25">
      <c r="DR63" t="s">
        <v>18</v>
      </c>
      <c r="DW63">
        <v>30894567</v>
      </c>
      <c r="DX63" t="s">
        <v>1024</v>
      </c>
      <c r="DY63" t="s">
        <v>1025</v>
      </c>
      <c r="DZ63" t="s">
        <v>870</v>
      </c>
      <c r="EA63" t="s">
        <v>1026</v>
      </c>
      <c r="EB63" s="188">
        <v>42814</v>
      </c>
      <c r="EF63" t="s">
        <v>49</v>
      </c>
      <c r="EG63" t="s">
        <v>845</v>
      </c>
      <c r="EI63" t="s">
        <v>814</v>
      </c>
    </row>
    <row r="64" spans="122:139" ht="10.5" customHeight="1" x14ac:dyDescent="0.25">
      <c r="DR64" t="s">
        <v>18</v>
      </c>
      <c r="DW64">
        <v>26465382</v>
      </c>
      <c r="DX64" t="s">
        <v>1027</v>
      </c>
      <c r="DY64" t="s">
        <v>1028</v>
      </c>
      <c r="DZ64" t="s">
        <v>1018</v>
      </c>
      <c r="EA64" t="s">
        <v>1029</v>
      </c>
      <c r="EF64" t="s">
        <v>49</v>
      </c>
      <c r="EG64" t="s">
        <v>845</v>
      </c>
      <c r="EI64" t="s">
        <v>814</v>
      </c>
    </row>
    <row r="65" spans="122:139" ht="10.5" customHeight="1" x14ac:dyDescent="0.25">
      <c r="DR65" t="s">
        <v>18</v>
      </c>
      <c r="DW65">
        <v>28460109</v>
      </c>
      <c r="DX65" t="s">
        <v>1030</v>
      </c>
      <c r="DY65" t="s">
        <v>1031</v>
      </c>
      <c r="DZ65" t="s">
        <v>1032</v>
      </c>
      <c r="EA65" t="s">
        <v>1033</v>
      </c>
      <c r="EF65" t="s">
        <v>49</v>
      </c>
      <c r="EG65" t="s">
        <v>845</v>
      </c>
      <c r="EI65" t="s">
        <v>814</v>
      </c>
    </row>
    <row r="66" spans="122:139" ht="10.5" customHeight="1" x14ac:dyDescent="0.25">
      <c r="DR66" t="s">
        <v>18</v>
      </c>
      <c r="DW66">
        <v>26448728</v>
      </c>
      <c r="DX66" t="s">
        <v>1034</v>
      </c>
      <c r="DY66" t="s">
        <v>1035</v>
      </c>
      <c r="DZ66" t="s">
        <v>40</v>
      </c>
      <c r="EA66" t="s">
        <v>1036</v>
      </c>
      <c r="EF66" t="s">
        <v>760</v>
      </c>
      <c r="EG66" t="s">
        <v>1037</v>
      </c>
      <c r="EI66" t="s">
        <v>814</v>
      </c>
    </row>
    <row r="67" spans="122:139" ht="10.5" customHeight="1" x14ac:dyDescent="0.25">
      <c r="DR67" t="s">
        <v>18</v>
      </c>
      <c r="DW67">
        <v>27016835</v>
      </c>
      <c r="DX67" t="s">
        <v>1038</v>
      </c>
      <c r="DY67" t="s">
        <v>1039</v>
      </c>
      <c r="DZ67" t="s">
        <v>40</v>
      </c>
      <c r="EA67" t="s">
        <v>1040</v>
      </c>
      <c r="EF67" t="s">
        <v>748</v>
      </c>
      <c r="EG67" t="s">
        <v>813</v>
      </c>
      <c r="EI67" t="s">
        <v>814</v>
      </c>
    </row>
    <row r="68" spans="122:139" ht="10.5" customHeight="1" x14ac:dyDescent="0.25">
      <c r="DR68" t="s">
        <v>18</v>
      </c>
      <c r="DW68">
        <v>31513947</v>
      </c>
      <c r="DX68" t="s">
        <v>34</v>
      </c>
      <c r="DY68" t="s">
        <v>37</v>
      </c>
      <c r="DZ68" t="s">
        <v>40</v>
      </c>
      <c r="EA68" t="s">
        <v>43</v>
      </c>
      <c r="EF68" t="s">
        <v>49</v>
      </c>
      <c r="EG68" t="s">
        <v>845</v>
      </c>
      <c r="EI68" t="s">
        <v>814</v>
      </c>
    </row>
    <row r="69" spans="122:139" ht="10.5" customHeight="1" x14ac:dyDescent="0.25">
      <c r="DR69" t="s">
        <v>18</v>
      </c>
      <c r="DW69">
        <v>31397120</v>
      </c>
      <c r="DX69" t="s">
        <v>1041</v>
      </c>
      <c r="DY69" t="s">
        <v>1042</v>
      </c>
      <c r="DZ69" t="s">
        <v>957</v>
      </c>
      <c r="EA69" t="s">
        <v>1043</v>
      </c>
      <c r="EF69" t="s">
        <v>745</v>
      </c>
      <c r="EG69" t="s">
        <v>824</v>
      </c>
      <c r="EI69" t="s">
        <v>814</v>
      </c>
    </row>
    <row r="70" spans="122:139" ht="10.5" customHeight="1" x14ac:dyDescent="0.25">
      <c r="DR70" t="s">
        <v>18</v>
      </c>
      <c r="DW70">
        <v>30894589</v>
      </c>
      <c r="DX70" t="s">
        <v>191</v>
      </c>
      <c r="DY70" t="s">
        <v>194</v>
      </c>
      <c r="DZ70" t="s">
        <v>195</v>
      </c>
      <c r="EA70" t="s">
        <v>193</v>
      </c>
      <c r="EB70" s="188">
        <v>42816</v>
      </c>
      <c r="EF70" t="s">
        <v>49</v>
      </c>
      <c r="EG70" t="s">
        <v>845</v>
      </c>
      <c r="EI70" t="s">
        <v>814</v>
      </c>
    </row>
    <row r="71" spans="122:139" ht="10.5" customHeight="1" x14ac:dyDescent="0.25">
      <c r="DR71" t="s">
        <v>18</v>
      </c>
      <c r="DW71">
        <v>30894585</v>
      </c>
      <c r="DX71" t="s">
        <v>1044</v>
      </c>
      <c r="DY71" t="s">
        <v>1045</v>
      </c>
      <c r="DZ71" t="s">
        <v>1018</v>
      </c>
      <c r="EA71" t="s">
        <v>1046</v>
      </c>
      <c r="EF71" t="s">
        <v>49</v>
      </c>
      <c r="EG71" t="s">
        <v>845</v>
      </c>
      <c r="EI71" t="s">
        <v>814</v>
      </c>
    </row>
    <row r="72" spans="122:139" ht="10.5" customHeight="1" x14ac:dyDescent="0.25">
      <c r="DR72" t="s">
        <v>18</v>
      </c>
      <c r="DW72">
        <v>31336183</v>
      </c>
      <c r="DX72" t="s">
        <v>1047</v>
      </c>
      <c r="DY72" t="s">
        <v>1048</v>
      </c>
      <c r="DZ72" t="s">
        <v>957</v>
      </c>
      <c r="EA72" t="s">
        <v>1049</v>
      </c>
      <c r="EF72" t="s">
        <v>747</v>
      </c>
      <c r="EG72" t="s">
        <v>819</v>
      </c>
      <c r="EI72" t="s">
        <v>814</v>
      </c>
    </row>
    <row r="73" spans="122:139" ht="10.5" customHeight="1" x14ac:dyDescent="0.25">
      <c r="DR73" t="s">
        <v>18</v>
      </c>
      <c r="DW73">
        <v>26449191</v>
      </c>
      <c r="DX73" t="s">
        <v>1050</v>
      </c>
      <c r="DY73" t="s">
        <v>1051</v>
      </c>
      <c r="DZ73" t="s">
        <v>1052</v>
      </c>
      <c r="EA73" t="s">
        <v>1053</v>
      </c>
      <c r="EF73" t="s">
        <v>746</v>
      </c>
      <c r="EG73" t="s">
        <v>1011</v>
      </c>
      <c r="EI73" t="s">
        <v>814</v>
      </c>
    </row>
    <row r="74" spans="122:139" ht="10.5" customHeight="1" x14ac:dyDescent="0.25">
      <c r="DR74" t="s">
        <v>18</v>
      </c>
      <c r="DW74">
        <v>31183521</v>
      </c>
      <c r="DX74" t="s">
        <v>1054</v>
      </c>
      <c r="DY74" t="s">
        <v>1055</v>
      </c>
      <c r="DZ74" t="s">
        <v>870</v>
      </c>
      <c r="EA74" t="s">
        <v>1056</v>
      </c>
      <c r="EB74" s="188">
        <v>43307</v>
      </c>
      <c r="EF74" t="s">
        <v>49</v>
      </c>
      <c r="EG74" t="s">
        <v>845</v>
      </c>
      <c r="EI74" t="s">
        <v>814</v>
      </c>
    </row>
    <row r="75" spans="122:139" ht="10.5" customHeight="1" x14ac:dyDescent="0.25">
      <c r="DR75" t="s">
        <v>18</v>
      </c>
      <c r="DW75">
        <v>30794770</v>
      </c>
      <c r="DX75" t="s">
        <v>1057</v>
      </c>
      <c r="DY75" t="s">
        <v>1058</v>
      </c>
      <c r="DZ75" t="s">
        <v>855</v>
      </c>
      <c r="EA75" t="s">
        <v>1059</v>
      </c>
      <c r="EB75" s="188">
        <v>42491</v>
      </c>
      <c r="EF75" t="s">
        <v>49</v>
      </c>
      <c r="EG75" t="s">
        <v>845</v>
      </c>
      <c r="EI75" t="s">
        <v>814</v>
      </c>
    </row>
    <row r="76" spans="122:139" ht="10.5" customHeight="1" x14ac:dyDescent="0.25">
      <c r="DR76" t="s">
        <v>18</v>
      </c>
      <c r="DW76">
        <v>31598548</v>
      </c>
      <c r="DX76" t="s">
        <v>1060</v>
      </c>
      <c r="DY76" t="s">
        <v>1061</v>
      </c>
      <c r="DZ76" t="s">
        <v>1062</v>
      </c>
      <c r="EA76" t="s">
        <v>1063</v>
      </c>
      <c r="EF76" t="s">
        <v>49</v>
      </c>
      <c r="EG76" t="s">
        <v>845</v>
      </c>
      <c r="EI76" t="s">
        <v>814</v>
      </c>
    </row>
    <row r="77" spans="122:139" ht="10.5" customHeight="1" x14ac:dyDescent="0.25">
      <c r="DR77" t="s">
        <v>18</v>
      </c>
      <c r="DW77">
        <v>26465372</v>
      </c>
      <c r="DX77" t="s">
        <v>1064</v>
      </c>
      <c r="DY77" t="s">
        <v>1065</v>
      </c>
      <c r="DZ77" t="s">
        <v>1052</v>
      </c>
      <c r="EA77" t="s">
        <v>1066</v>
      </c>
      <c r="EF77" t="s">
        <v>49</v>
      </c>
      <c r="EG77" t="s">
        <v>845</v>
      </c>
      <c r="EI77" t="s">
        <v>814</v>
      </c>
    </row>
    <row r="78" spans="122:139" ht="10.5" customHeight="1" x14ac:dyDescent="0.25">
      <c r="DR78" t="s">
        <v>18</v>
      </c>
      <c r="DW78">
        <v>31527891</v>
      </c>
      <c r="DX78" t="s">
        <v>1067</v>
      </c>
      <c r="DY78" t="s">
        <v>1068</v>
      </c>
      <c r="DZ78" t="s">
        <v>881</v>
      </c>
      <c r="EA78" t="s">
        <v>1069</v>
      </c>
      <c r="EF78" t="s">
        <v>748</v>
      </c>
      <c r="EG78" t="s">
        <v>813</v>
      </c>
      <c r="EI78" t="s">
        <v>814</v>
      </c>
    </row>
    <row r="79" spans="122:139" ht="10.5" customHeight="1" x14ac:dyDescent="0.25">
      <c r="DR79" t="s">
        <v>18</v>
      </c>
      <c r="DW79">
        <v>31687567</v>
      </c>
      <c r="DX79" t="s">
        <v>1070</v>
      </c>
      <c r="DY79" t="s">
        <v>1071</v>
      </c>
      <c r="DZ79" t="s">
        <v>1072</v>
      </c>
      <c r="EA79" t="s">
        <v>1073</v>
      </c>
      <c r="EB79" s="188">
        <v>41057</v>
      </c>
      <c r="EF79" t="s">
        <v>748</v>
      </c>
      <c r="EG79" t="s">
        <v>813</v>
      </c>
      <c r="EI79" t="s">
        <v>814</v>
      </c>
    </row>
    <row r="80" spans="122:139" ht="10.5" customHeight="1" x14ac:dyDescent="0.25">
      <c r="DR80" t="s">
        <v>18</v>
      </c>
      <c r="DW80">
        <v>31590960</v>
      </c>
      <c r="DX80" t="s">
        <v>1074</v>
      </c>
      <c r="DY80" t="s">
        <v>1075</v>
      </c>
      <c r="DZ80" t="s">
        <v>1076</v>
      </c>
      <c r="EA80" t="s">
        <v>1077</v>
      </c>
      <c r="EF80" t="s">
        <v>747</v>
      </c>
      <c r="EG80" t="s">
        <v>819</v>
      </c>
      <c r="EI80" t="s">
        <v>814</v>
      </c>
    </row>
    <row r="81" spans="122:139" ht="10.5" customHeight="1" x14ac:dyDescent="0.25">
      <c r="DR81" t="s">
        <v>18</v>
      </c>
      <c r="DW81">
        <v>31239172</v>
      </c>
      <c r="DX81" t="s">
        <v>1078</v>
      </c>
      <c r="DY81" t="s">
        <v>1079</v>
      </c>
      <c r="DZ81" t="s">
        <v>190</v>
      </c>
      <c r="EA81" t="s">
        <v>1080</v>
      </c>
      <c r="EB81" s="188">
        <v>43465</v>
      </c>
      <c r="EF81" t="s">
        <v>49</v>
      </c>
      <c r="EG81" t="s">
        <v>845</v>
      </c>
      <c r="EI81" t="s">
        <v>814</v>
      </c>
    </row>
    <row r="82" spans="122:139" ht="10.5" customHeight="1" x14ac:dyDescent="0.25">
      <c r="DR82" t="s">
        <v>18</v>
      </c>
      <c r="DW82">
        <v>31513951</v>
      </c>
      <c r="DX82" t="s">
        <v>1081</v>
      </c>
      <c r="DY82" t="s">
        <v>1082</v>
      </c>
      <c r="DZ82" t="s">
        <v>190</v>
      </c>
      <c r="EA82" t="s">
        <v>1083</v>
      </c>
      <c r="EF82" t="s">
        <v>49</v>
      </c>
      <c r="EG82" t="s">
        <v>845</v>
      </c>
      <c r="EI82" t="s">
        <v>814</v>
      </c>
    </row>
    <row r="83" spans="122:139" ht="10.5" customHeight="1" x14ac:dyDescent="0.25">
      <c r="DR83" t="s">
        <v>18</v>
      </c>
      <c r="DW83">
        <v>31598248</v>
      </c>
      <c r="DX83" t="s">
        <v>1084</v>
      </c>
      <c r="DY83" t="s">
        <v>1085</v>
      </c>
      <c r="DZ83" t="s">
        <v>968</v>
      </c>
      <c r="EA83" t="s">
        <v>1086</v>
      </c>
      <c r="EB83" s="188">
        <v>44244</v>
      </c>
      <c r="EF83" t="s">
        <v>748</v>
      </c>
      <c r="EG83" t="s">
        <v>813</v>
      </c>
      <c r="EI83" t="s">
        <v>814</v>
      </c>
    </row>
    <row r="84" spans="122:139" ht="10.5" customHeight="1" x14ac:dyDescent="0.25">
      <c r="DR84" t="s">
        <v>18</v>
      </c>
      <c r="DW84">
        <v>31289532</v>
      </c>
      <c r="DX84" t="s">
        <v>1087</v>
      </c>
      <c r="DY84" t="s">
        <v>1088</v>
      </c>
      <c r="DZ84" t="s">
        <v>1089</v>
      </c>
      <c r="EA84" t="s">
        <v>1090</v>
      </c>
      <c r="EF84" t="s">
        <v>748</v>
      </c>
      <c r="EG84" t="s">
        <v>813</v>
      </c>
      <c r="EI84" t="s">
        <v>814</v>
      </c>
    </row>
    <row r="85" spans="122:139" ht="10.5" customHeight="1" x14ac:dyDescent="0.25">
      <c r="DR85" t="s">
        <v>18</v>
      </c>
      <c r="DW85">
        <v>27051140</v>
      </c>
      <c r="DX85" t="s">
        <v>1091</v>
      </c>
      <c r="DY85" t="s">
        <v>1092</v>
      </c>
      <c r="DZ85" t="s">
        <v>1093</v>
      </c>
      <c r="EA85" t="s">
        <v>1094</v>
      </c>
      <c r="EB85" s="188">
        <v>38420</v>
      </c>
      <c r="EF85" t="s">
        <v>747</v>
      </c>
      <c r="EG85" t="s">
        <v>819</v>
      </c>
      <c r="EI85" t="s">
        <v>814</v>
      </c>
    </row>
    <row r="86" spans="122:139" ht="10.5" customHeight="1" x14ac:dyDescent="0.25">
      <c r="DR86" t="s">
        <v>18</v>
      </c>
      <c r="DW86">
        <v>26318851</v>
      </c>
      <c r="DX86" t="s">
        <v>1095</v>
      </c>
      <c r="DY86" t="s">
        <v>1096</v>
      </c>
      <c r="DZ86" t="s">
        <v>940</v>
      </c>
      <c r="EA86" t="s">
        <v>1097</v>
      </c>
      <c r="EF86" t="s">
        <v>748</v>
      </c>
      <c r="EG86" t="s">
        <v>813</v>
      </c>
      <c r="EI86" t="s">
        <v>814</v>
      </c>
    </row>
    <row r="87" spans="122:139" ht="10.5" customHeight="1" x14ac:dyDescent="0.25">
      <c r="DR87" t="s">
        <v>18</v>
      </c>
      <c r="DW87">
        <v>27332164</v>
      </c>
      <c r="DX87" t="s">
        <v>1098</v>
      </c>
      <c r="DY87" t="s">
        <v>1099</v>
      </c>
      <c r="DZ87" t="s">
        <v>1018</v>
      </c>
      <c r="EA87" t="s">
        <v>1100</v>
      </c>
      <c r="EF87" t="s">
        <v>745</v>
      </c>
      <c r="EG87" t="s">
        <v>824</v>
      </c>
      <c r="EI87" t="s">
        <v>814</v>
      </c>
    </row>
    <row r="88" spans="122:139" ht="10.5" customHeight="1" x14ac:dyDescent="0.25">
      <c r="DR88" t="s">
        <v>18</v>
      </c>
      <c r="DW88">
        <v>27954259</v>
      </c>
      <c r="DX88" t="s">
        <v>1101</v>
      </c>
      <c r="DY88" t="s">
        <v>1102</v>
      </c>
      <c r="DZ88" t="s">
        <v>1103</v>
      </c>
      <c r="EA88" t="s">
        <v>1104</v>
      </c>
      <c r="EF88" t="s">
        <v>772</v>
      </c>
      <c r="EG88" t="s">
        <v>1105</v>
      </c>
      <c r="EI88" t="s">
        <v>814</v>
      </c>
    </row>
    <row r="89" spans="122:139" ht="10.5" customHeight="1" x14ac:dyDescent="0.25">
      <c r="DR89" t="s">
        <v>18</v>
      </c>
      <c r="DW89">
        <v>26465384</v>
      </c>
      <c r="DX89" t="s">
        <v>1106</v>
      </c>
      <c r="DY89" t="s">
        <v>1107</v>
      </c>
      <c r="DZ89" t="s">
        <v>839</v>
      </c>
      <c r="EA89" t="s">
        <v>1108</v>
      </c>
      <c r="EF89" t="s">
        <v>741</v>
      </c>
      <c r="EG89" t="s">
        <v>1109</v>
      </c>
      <c r="EI89" t="s">
        <v>814</v>
      </c>
    </row>
    <row r="90" spans="122:139" ht="10.5" customHeight="1" x14ac:dyDescent="0.25">
      <c r="DR90" t="s">
        <v>18</v>
      </c>
      <c r="DW90">
        <v>27670503</v>
      </c>
      <c r="DX90" t="s">
        <v>1110</v>
      </c>
      <c r="DY90" t="s">
        <v>873</v>
      </c>
      <c r="DZ90" t="s">
        <v>1111</v>
      </c>
      <c r="EA90" t="s">
        <v>875</v>
      </c>
      <c r="EF90" t="s">
        <v>745</v>
      </c>
      <c r="EG90" t="s">
        <v>824</v>
      </c>
      <c r="EI90" t="s">
        <v>814</v>
      </c>
    </row>
    <row r="91" spans="122:139" ht="10.5" customHeight="1" x14ac:dyDescent="0.25">
      <c r="DR91" t="s">
        <v>18</v>
      </c>
      <c r="DW91">
        <v>30906887</v>
      </c>
      <c r="DX91" t="s">
        <v>1112</v>
      </c>
      <c r="DY91" t="s">
        <v>1113</v>
      </c>
      <c r="DZ91" t="s">
        <v>1114</v>
      </c>
      <c r="EA91" t="s">
        <v>1115</v>
      </c>
      <c r="EF91" t="s">
        <v>748</v>
      </c>
      <c r="EG91" t="s">
        <v>813</v>
      </c>
      <c r="EI91" t="s">
        <v>814</v>
      </c>
    </row>
    <row r="92" spans="122:139" ht="10.5" customHeight="1" x14ac:dyDescent="0.25">
      <c r="DR92" t="s">
        <v>18</v>
      </c>
      <c r="DW92">
        <v>27652503</v>
      </c>
      <c r="DX92" t="s">
        <v>1116</v>
      </c>
      <c r="DY92" t="s">
        <v>1117</v>
      </c>
      <c r="DZ92" t="s">
        <v>1114</v>
      </c>
      <c r="EA92" t="s">
        <v>1115</v>
      </c>
      <c r="EF92" t="s">
        <v>748</v>
      </c>
      <c r="EG92" t="s">
        <v>813</v>
      </c>
      <c r="EI92" t="s">
        <v>814</v>
      </c>
    </row>
    <row r="93" spans="122:139" ht="10.5" customHeight="1" x14ac:dyDescent="0.25">
      <c r="DR93" t="s">
        <v>18</v>
      </c>
      <c r="DW93">
        <v>26322297</v>
      </c>
      <c r="DX93" t="s">
        <v>1118</v>
      </c>
      <c r="DY93" t="s">
        <v>1119</v>
      </c>
      <c r="DZ93" t="s">
        <v>1120</v>
      </c>
      <c r="EA93" t="s">
        <v>1121</v>
      </c>
      <c r="EB93" s="188">
        <v>36003</v>
      </c>
      <c r="EF93" t="s">
        <v>49</v>
      </c>
      <c r="EG93" t="s">
        <v>845</v>
      </c>
      <c r="EI93" t="s">
        <v>814</v>
      </c>
    </row>
    <row r="94" spans="122:139" ht="10.5" customHeight="1" x14ac:dyDescent="0.25">
      <c r="DR94" t="s">
        <v>18</v>
      </c>
      <c r="DW94">
        <v>30920381</v>
      </c>
      <c r="DX94" t="s">
        <v>1122</v>
      </c>
      <c r="DY94" t="s">
        <v>1113</v>
      </c>
      <c r="DZ94" t="s">
        <v>1123</v>
      </c>
      <c r="EA94" t="s">
        <v>1115</v>
      </c>
      <c r="EB94" s="188">
        <v>42795</v>
      </c>
      <c r="EF94" t="s">
        <v>748</v>
      </c>
      <c r="EG94" t="s">
        <v>813</v>
      </c>
      <c r="EI94" t="s">
        <v>814</v>
      </c>
    </row>
    <row r="95" spans="122:139" ht="10.5" customHeight="1" x14ac:dyDescent="0.25">
      <c r="DR95" t="s">
        <v>18</v>
      </c>
      <c r="DW95">
        <v>27188394</v>
      </c>
      <c r="DX95" t="s">
        <v>1124</v>
      </c>
      <c r="DY95" t="s">
        <v>1125</v>
      </c>
      <c r="DZ95" t="s">
        <v>1126</v>
      </c>
      <c r="EA95" t="s">
        <v>1127</v>
      </c>
      <c r="EB95" s="189">
        <v>39933</v>
      </c>
      <c r="EF95" t="s">
        <v>49</v>
      </c>
      <c r="EG95" t="s">
        <v>845</v>
      </c>
      <c r="EI95" t="s">
        <v>814</v>
      </c>
    </row>
    <row r="96" spans="122:139" ht="10.5" customHeight="1" x14ac:dyDescent="0.25">
      <c r="DR96" t="s">
        <v>18</v>
      </c>
      <c r="DW96">
        <v>27666876</v>
      </c>
      <c r="DX96" t="s">
        <v>1128</v>
      </c>
      <c r="DY96" t="s">
        <v>1129</v>
      </c>
      <c r="DZ96" t="s">
        <v>1130</v>
      </c>
      <c r="EA96" t="s">
        <v>1131</v>
      </c>
      <c r="EF96" t="s">
        <v>746</v>
      </c>
      <c r="EG96" t="s">
        <v>1011</v>
      </c>
      <c r="EI96" t="s">
        <v>814</v>
      </c>
    </row>
    <row r="97" spans="122:139" ht="10.5" customHeight="1" x14ac:dyDescent="0.25">
      <c r="DR97" t="s">
        <v>18</v>
      </c>
      <c r="DW97">
        <v>31513265</v>
      </c>
      <c r="DX97" t="s">
        <v>1132</v>
      </c>
      <c r="DY97" t="s">
        <v>1133</v>
      </c>
      <c r="DZ97" t="s">
        <v>1134</v>
      </c>
      <c r="EA97" t="s">
        <v>1135</v>
      </c>
      <c r="EF97" t="s">
        <v>745</v>
      </c>
      <c r="EG97" t="s">
        <v>824</v>
      </c>
      <c r="EI97" t="s">
        <v>814</v>
      </c>
    </row>
    <row r="98" spans="122:139" ht="10.5" customHeight="1" x14ac:dyDescent="0.25">
      <c r="DR98" t="s">
        <v>18</v>
      </c>
      <c r="DW98">
        <v>26449347</v>
      </c>
      <c r="DX98" t="s">
        <v>1136</v>
      </c>
      <c r="DY98" t="s">
        <v>1092</v>
      </c>
      <c r="DZ98" t="s">
        <v>1137</v>
      </c>
      <c r="EA98" t="s">
        <v>1094</v>
      </c>
      <c r="EF98" t="s">
        <v>746</v>
      </c>
      <c r="EG98" t="s">
        <v>1011</v>
      </c>
      <c r="EI98" t="s">
        <v>814</v>
      </c>
    </row>
    <row r="99" spans="122:139" ht="10.5" customHeight="1" x14ac:dyDescent="0.25">
      <c r="DR99" t="s">
        <v>18</v>
      </c>
      <c r="DW99">
        <v>26516027</v>
      </c>
      <c r="DX99" t="s">
        <v>180</v>
      </c>
      <c r="DY99" t="s">
        <v>182</v>
      </c>
      <c r="DZ99" t="s">
        <v>183</v>
      </c>
      <c r="EA99" t="s">
        <v>181</v>
      </c>
      <c r="EF99" t="s">
        <v>49</v>
      </c>
      <c r="EG99" t="s">
        <v>845</v>
      </c>
      <c r="EI99" t="s">
        <v>814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4"/>
  <sheetViews>
    <sheetView showGridLines="0" zoomScale="80" workbookViewId="0"/>
  </sheetViews>
  <sheetFormatPr defaultRowHeight="10.5" customHeight="1" x14ac:dyDescent="0.25"/>
  <cols>
    <col min="1" max="1" width="28.5703125" style="190" customWidth="1"/>
    <col min="2" max="2" width="34.28515625" style="190" customWidth="1"/>
    <col min="3" max="3" width="10" style="190" customWidth="1"/>
    <col min="4" max="4" width="21.42578125" style="190" customWidth="1"/>
    <col min="5" max="5" width="28.5703125" style="190" customWidth="1"/>
    <col min="6" max="6" width="17.140625" style="190" customWidth="1"/>
  </cols>
  <sheetData>
    <row r="1" spans="1:6" ht="11.25" customHeight="1" x14ac:dyDescent="0.25">
      <c r="A1" s="2" t="s">
        <v>1138</v>
      </c>
      <c r="B1" s="2" t="s">
        <v>1139</v>
      </c>
      <c r="C1" s="2" t="s">
        <v>69</v>
      </c>
      <c r="D1" s="2" t="s">
        <v>1140</v>
      </c>
      <c r="E1" s="2" t="s">
        <v>64</v>
      </c>
      <c r="F1" s="2" t="s">
        <v>1141</v>
      </c>
    </row>
    <row r="2" spans="1:6" ht="10.5" customHeight="1" x14ac:dyDescent="0.25">
      <c r="A2" s="2" t="s">
        <v>1142</v>
      </c>
      <c r="B2" s="2" t="s">
        <v>1142</v>
      </c>
      <c r="C2" s="2" t="s">
        <v>1143</v>
      </c>
      <c r="D2" s="2" t="s">
        <v>1144</v>
      </c>
      <c r="E2" s="2" t="s">
        <v>1142</v>
      </c>
      <c r="F2" s="2" t="s">
        <v>1145</v>
      </c>
    </row>
    <row r="3" spans="1:6" ht="10.5" customHeight="1" x14ac:dyDescent="0.25">
      <c r="A3" s="2" t="s">
        <v>1142</v>
      </c>
      <c r="B3" s="2" t="s">
        <v>1146</v>
      </c>
      <c r="C3" s="2" t="s">
        <v>1147</v>
      </c>
      <c r="D3" s="2" t="s">
        <v>1148</v>
      </c>
      <c r="E3" s="2" t="s">
        <v>1149</v>
      </c>
      <c r="F3" s="2" t="s">
        <v>1150</v>
      </c>
    </row>
    <row r="4" spans="1:6" ht="10.5" customHeight="1" x14ac:dyDescent="0.25">
      <c r="A4" s="2" t="s">
        <v>1142</v>
      </c>
      <c r="B4" s="2" t="s">
        <v>1151</v>
      </c>
      <c r="C4" s="2" t="s">
        <v>1152</v>
      </c>
      <c r="D4" s="2" t="s">
        <v>1148</v>
      </c>
      <c r="E4" s="2" t="s">
        <v>1153</v>
      </c>
      <c r="F4" s="2" t="s">
        <v>1154</v>
      </c>
    </row>
    <row r="5" spans="1:6" ht="10.5" customHeight="1" x14ac:dyDescent="0.25">
      <c r="A5" s="2" t="s">
        <v>1142</v>
      </c>
      <c r="B5" s="2" t="s">
        <v>1155</v>
      </c>
      <c r="C5" s="2" t="s">
        <v>1156</v>
      </c>
      <c r="D5" s="2" t="s">
        <v>1148</v>
      </c>
      <c r="E5" s="2" t="s">
        <v>1157</v>
      </c>
      <c r="F5" s="2" t="s">
        <v>1158</v>
      </c>
    </row>
    <row r="6" spans="1:6" ht="10.5" customHeight="1" x14ac:dyDescent="0.25">
      <c r="A6" s="2" t="s">
        <v>1142</v>
      </c>
      <c r="B6" s="2" t="s">
        <v>1159</v>
      </c>
      <c r="C6" s="2" t="s">
        <v>1160</v>
      </c>
      <c r="D6" s="2" t="s">
        <v>1148</v>
      </c>
      <c r="E6" s="2" t="s">
        <v>1161</v>
      </c>
      <c r="F6" s="2" t="s">
        <v>1162</v>
      </c>
    </row>
    <row r="7" spans="1:6" ht="10.5" customHeight="1" x14ac:dyDescent="0.25">
      <c r="A7" s="162" t="s">
        <v>1142</v>
      </c>
      <c r="B7" s="162" t="s">
        <v>1163</v>
      </c>
      <c r="C7" s="162" t="s">
        <v>1164</v>
      </c>
      <c r="D7" s="162" t="s">
        <v>1148</v>
      </c>
      <c r="E7" s="162" t="s">
        <v>1165</v>
      </c>
      <c r="F7" s="162" t="s">
        <v>1166</v>
      </c>
    </row>
    <row r="8" spans="1:6" ht="10.5" customHeight="1" x14ac:dyDescent="0.25">
      <c r="A8" s="162" t="s">
        <v>1142</v>
      </c>
      <c r="B8" s="162" t="s">
        <v>1167</v>
      </c>
      <c r="C8" s="162" t="s">
        <v>1168</v>
      </c>
      <c r="D8" s="162" t="s">
        <v>1148</v>
      </c>
      <c r="E8" s="162" t="s">
        <v>1169</v>
      </c>
      <c r="F8" s="162" t="s">
        <v>1170</v>
      </c>
    </row>
    <row r="9" spans="1:6" ht="10.5" customHeight="1" x14ac:dyDescent="0.25">
      <c r="A9" s="162" t="s">
        <v>1142</v>
      </c>
      <c r="B9" s="162" t="s">
        <v>1171</v>
      </c>
      <c r="C9" s="162" t="s">
        <v>1172</v>
      </c>
      <c r="D9" s="162" t="s">
        <v>1148</v>
      </c>
      <c r="E9" s="162" t="s">
        <v>1173</v>
      </c>
      <c r="F9" s="162" t="s">
        <v>1174</v>
      </c>
    </row>
    <row r="10" spans="1:6" ht="10.5" customHeight="1" x14ac:dyDescent="0.25">
      <c r="A10" s="162" t="s">
        <v>1142</v>
      </c>
      <c r="B10" s="162" t="s">
        <v>1175</v>
      </c>
      <c r="C10" s="162" t="s">
        <v>1176</v>
      </c>
      <c r="D10" s="162" t="s">
        <v>1148</v>
      </c>
      <c r="E10" s="162" t="s">
        <v>1177</v>
      </c>
      <c r="F10" s="162" t="s">
        <v>1178</v>
      </c>
    </row>
    <row r="11" spans="1:6" ht="10.5" customHeight="1" x14ac:dyDescent="0.25">
      <c r="A11" s="162" t="s">
        <v>1142</v>
      </c>
      <c r="B11" s="162" t="s">
        <v>1179</v>
      </c>
      <c r="C11" s="162" t="s">
        <v>1180</v>
      </c>
      <c r="D11" s="162" t="s">
        <v>1148</v>
      </c>
      <c r="E11" s="162" t="s">
        <v>1181</v>
      </c>
      <c r="F11" s="162" t="s">
        <v>1182</v>
      </c>
    </row>
    <row r="12" spans="1:6" ht="10.5" customHeight="1" x14ac:dyDescent="0.25">
      <c r="A12" s="162" t="s">
        <v>1142</v>
      </c>
      <c r="B12" s="162" t="s">
        <v>1183</v>
      </c>
      <c r="C12" s="162" t="s">
        <v>1184</v>
      </c>
      <c r="D12" s="162" t="s">
        <v>1148</v>
      </c>
      <c r="E12" s="162" t="s">
        <v>1185</v>
      </c>
      <c r="F12" s="162" t="s">
        <v>1186</v>
      </c>
    </row>
    <row r="13" spans="1:6" ht="10.5" customHeight="1" x14ac:dyDescent="0.25">
      <c r="A13" s="162" t="s">
        <v>1142</v>
      </c>
      <c r="B13" s="162" t="s">
        <v>1187</v>
      </c>
      <c r="C13" s="162" t="s">
        <v>1188</v>
      </c>
      <c r="D13" s="162" t="s">
        <v>1148</v>
      </c>
      <c r="E13" s="162" t="s">
        <v>1189</v>
      </c>
      <c r="F13" s="162" t="s">
        <v>1190</v>
      </c>
    </row>
    <row r="14" spans="1:6" ht="10.5" customHeight="1" x14ac:dyDescent="0.25">
      <c r="A14" s="162" t="s">
        <v>1142</v>
      </c>
      <c r="B14" s="162" t="s">
        <v>1191</v>
      </c>
      <c r="C14" s="162" t="s">
        <v>1192</v>
      </c>
      <c r="D14" s="162" t="s">
        <v>1148</v>
      </c>
      <c r="E14" s="162" t="s">
        <v>1193</v>
      </c>
      <c r="F14" s="162" t="s">
        <v>1194</v>
      </c>
    </row>
    <row r="15" spans="1:6" ht="10.5" customHeight="1" x14ac:dyDescent="0.25">
      <c r="A15" s="162" t="s">
        <v>1142</v>
      </c>
      <c r="B15" s="162" t="s">
        <v>1195</v>
      </c>
      <c r="C15" s="162" t="s">
        <v>1196</v>
      </c>
      <c r="D15" s="162" t="s">
        <v>1148</v>
      </c>
      <c r="E15" s="162" t="s">
        <v>1197</v>
      </c>
      <c r="F15" s="162" t="s">
        <v>1198</v>
      </c>
    </row>
    <row r="16" spans="1:6" ht="10.5" customHeight="1" x14ac:dyDescent="0.25">
      <c r="A16" s="162" t="s">
        <v>1142</v>
      </c>
      <c r="B16" s="162" t="s">
        <v>1199</v>
      </c>
      <c r="C16" s="162" t="s">
        <v>1200</v>
      </c>
      <c r="D16" s="162" t="s">
        <v>1148</v>
      </c>
      <c r="E16" s="162" t="s">
        <v>1201</v>
      </c>
      <c r="F16" s="162" t="s">
        <v>1202</v>
      </c>
    </row>
    <row r="17" spans="1:6" ht="10.5" customHeight="1" x14ac:dyDescent="0.25">
      <c r="A17" s="162" t="s">
        <v>1142</v>
      </c>
      <c r="B17" s="162" t="s">
        <v>1203</v>
      </c>
      <c r="C17" s="162" t="s">
        <v>1204</v>
      </c>
      <c r="D17" s="162" t="s">
        <v>1148</v>
      </c>
      <c r="E17" s="162" t="s">
        <v>1205</v>
      </c>
      <c r="F17" s="162" t="s">
        <v>1206</v>
      </c>
    </row>
    <row r="18" spans="1:6" ht="10.5" customHeight="1" x14ac:dyDescent="0.25">
      <c r="A18" s="162" t="s">
        <v>1142</v>
      </c>
      <c r="B18" s="162" t="s">
        <v>1207</v>
      </c>
      <c r="C18" s="162" t="s">
        <v>1208</v>
      </c>
      <c r="D18" s="162" t="s">
        <v>1148</v>
      </c>
      <c r="E18" s="162" t="s">
        <v>1209</v>
      </c>
      <c r="F18" s="162" t="s">
        <v>1210</v>
      </c>
    </row>
    <row r="19" spans="1:6" ht="10.5" customHeight="1" x14ac:dyDescent="0.25">
      <c r="A19" s="162" t="s">
        <v>1142</v>
      </c>
      <c r="B19" s="162" t="s">
        <v>1211</v>
      </c>
      <c r="C19" s="162" t="s">
        <v>1212</v>
      </c>
      <c r="D19" s="162" t="s">
        <v>1148</v>
      </c>
      <c r="E19" s="162" t="s">
        <v>65</v>
      </c>
      <c r="F19" s="162" t="s">
        <v>1213</v>
      </c>
    </row>
    <row r="20" spans="1:6" ht="10.5" customHeight="1" x14ac:dyDescent="0.25">
      <c r="A20" s="162" t="s">
        <v>1142</v>
      </c>
      <c r="B20" s="162" t="s">
        <v>1214</v>
      </c>
      <c r="C20" s="162" t="s">
        <v>1215</v>
      </c>
      <c r="D20" s="162" t="s">
        <v>1148</v>
      </c>
      <c r="E20" s="162" t="s">
        <v>1216</v>
      </c>
      <c r="F20" s="162" t="s">
        <v>1217</v>
      </c>
    </row>
    <row r="21" spans="1:6" ht="10.5" customHeight="1" x14ac:dyDescent="0.25">
      <c r="A21" s="162" t="s">
        <v>1149</v>
      </c>
      <c r="B21" s="162" t="s">
        <v>1149</v>
      </c>
      <c r="C21" s="162" t="s">
        <v>1218</v>
      </c>
      <c r="D21" s="162" t="s">
        <v>1144</v>
      </c>
      <c r="E21" s="162" t="s">
        <v>1219</v>
      </c>
      <c r="F21" s="162" t="s">
        <v>1220</v>
      </c>
    </row>
    <row r="22" spans="1:6" ht="10.5" customHeight="1" x14ac:dyDescent="0.25">
      <c r="A22" s="162" t="s">
        <v>1149</v>
      </c>
      <c r="B22" s="162" t="s">
        <v>1221</v>
      </c>
      <c r="C22" s="162" t="s">
        <v>1222</v>
      </c>
      <c r="D22" s="162" t="s">
        <v>1223</v>
      </c>
      <c r="E22" s="162" t="s">
        <v>1224</v>
      </c>
      <c r="F22" s="162" t="s">
        <v>1225</v>
      </c>
    </row>
    <row r="23" spans="1:6" ht="10.5" customHeight="1" x14ac:dyDescent="0.25">
      <c r="A23" s="162" t="s">
        <v>1149</v>
      </c>
      <c r="B23" s="162" t="s">
        <v>1226</v>
      </c>
      <c r="C23" s="162" t="s">
        <v>1227</v>
      </c>
      <c r="D23" s="162" t="s">
        <v>1148</v>
      </c>
      <c r="E23" s="162" t="s">
        <v>1228</v>
      </c>
      <c r="F23" s="162" t="s">
        <v>1229</v>
      </c>
    </row>
    <row r="24" spans="1:6" ht="10.5" customHeight="1" x14ac:dyDescent="0.25">
      <c r="A24" s="162" t="s">
        <v>1149</v>
      </c>
      <c r="B24" s="162" t="s">
        <v>1230</v>
      </c>
      <c r="C24" s="162" t="s">
        <v>1231</v>
      </c>
      <c r="D24" s="162" t="s">
        <v>1148</v>
      </c>
      <c r="E24" s="162" t="s">
        <v>1232</v>
      </c>
      <c r="F24" s="162" t="s">
        <v>1233</v>
      </c>
    </row>
    <row r="25" spans="1:6" ht="10.5" customHeight="1" x14ac:dyDescent="0.25">
      <c r="A25" s="162" t="s">
        <v>1149</v>
      </c>
      <c r="B25" s="162" t="s">
        <v>1234</v>
      </c>
      <c r="C25" s="162" t="s">
        <v>1235</v>
      </c>
      <c r="D25" s="162" t="s">
        <v>1148</v>
      </c>
      <c r="E25" s="162" t="s">
        <v>1236</v>
      </c>
      <c r="F25" s="162" t="s">
        <v>1237</v>
      </c>
    </row>
    <row r="26" spans="1:6" ht="10.5" customHeight="1" x14ac:dyDescent="0.25">
      <c r="A26" s="162" t="s">
        <v>1149</v>
      </c>
      <c r="B26" s="162" t="s">
        <v>1238</v>
      </c>
      <c r="C26" s="162" t="s">
        <v>1239</v>
      </c>
      <c r="D26" s="162" t="s">
        <v>1148</v>
      </c>
      <c r="E26" s="162" t="s">
        <v>1240</v>
      </c>
      <c r="F26" s="162" t="s">
        <v>1241</v>
      </c>
    </row>
    <row r="27" spans="1:6" ht="10.5" customHeight="1" x14ac:dyDescent="0.25">
      <c r="A27" s="162" t="s">
        <v>1149</v>
      </c>
      <c r="B27" s="162" t="s">
        <v>1242</v>
      </c>
      <c r="C27" s="162" t="s">
        <v>1243</v>
      </c>
      <c r="D27" s="162" t="s">
        <v>1148</v>
      </c>
      <c r="E27" s="162" t="s">
        <v>1244</v>
      </c>
      <c r="F27" s="162" t="s">
        <v>1245</v>
      </c>
    </row>
    <row r="28" spans="1:6" ht="10.5" customHeight="1" x14ac:dyDescent="0.25">
      <c r="A28" s="162" t="s">
        <v>1149</v>
      </c>
      <c r="B28" s="162" t="s">
        <v>1246</v>
      </c>
      <c r="C28" s="162" t="s">
        <v>1247</v>
      </c>
      <c r="D28" s="162" t="s">
        <v>1148</v>
      </c>
      <c r="E28" s="162" t="s">
        <v>1248</v>
      </c>
      <c r="F28" s="162" t="s">
        <v>1249</v>
      </c>
    </row>
    <row r="29" spans="1:6" ht="10.5" customHeight="1" x14ac:dyDescent="0.25">
      <c r="A29" s="162" t="s">
        <v>1149</v>
      </c>
      <c r="B29" s="162" t="s">
        <v>1250</v>
      </c>
      <c r="C29" s="162" t="s">
        <v>1251</v>
      </c>
      <c r="D29" s="162" t="s">
        <v>1148</v>
      </c>
      <c r="E29" s="162" t="s">
        <v>1252</v>
      </c>
      <c r="F29" s="162" t="s">
        <v>1253</v>
      </c>
    </row>
    <row r="30" spans="1:6" ht="10.5" customHeight="1" x14ac:dyDescent="0.25">
      <c r="A30" s="162" t="s">
        <v>1149</v>
      </c>
      <c r="B30" s="162" t="s">
        <v>1254</v>
      </c>
      <c r="C30" s="162" t="s">
        <v>1255</v>
      </c>
      <c r="D30" s="162" t="s">
        <v>1148</v>
      </c>
      <c r="E30" s="162" t="s">
        <v>1256</v>
      </c>
      <c r="F30" s="162" t="s">
        <v>1257</v>
      </c>
    </row>
    <row r="31" spans="1:6" ht="10.5" customHeight="1" x14ac:dyDescent="0.25">
      <c r="A31" s="162" t="s">
        <v>1149</v>
      </c>
      <c r="B31" s="162" t="s">
        <v>1258</v>
      </c>
      <c r="C31" s="162" t="s">
        <v>1259</v>
      </c>
      <c r="D31" s="162" t="s">
        <v>1148</v>
      </c>
      <c r="E31" s="162" t="s">
        <v>1260</v>
      </c>
      <c r="F31" s="162" t="s">
        <v>1261</v>
      </c>
    </row>
    <row r="32" spans="1:6" ht="10.5" customHeight="1" x14ac:dyDescent="0.25">
      <c r="A32" s="162" t="s">
        <v>1149</v>
      </c>
      <c r="B32" s="162" t="s">
        <v>1262</v>
      </c>
      <c r="C32" s="162" t="s">
        <v>1263</v>
      </c>
      <c r="D32" s="162" t="s">
        <v>1148</v>
      </c>
      <c r="E32" s="162" t="s">
        <v>1264</v>
      </c>
      <c r="F32" s="162" t="s">
        <v>1265</v>
      </c>
    </row>
    <row r="33" spans="1:6" ht="10.5" customHeight="1" x14ac:dyDescent="0.25">
      <c r="A33" s="162" t="s">
        <v>1153</v>
      </c>
      <c r="B33" s="162" t="s">
        <v>1266</v>
      </c>
      <c r="C33" s="162" t="s">
        <v>1267</v>
      </c>
      <c r="D33" s="162" t="s">
        <v>1148</v>
      </c>
      <c r="E33" s="162" t="s">
        <v>1268</v>
      </c>
      <c r="F33" s="162" t="s">
        <v>1269</v>
      </c>
    </row>
    <row r="34" spans="1:6" ht="10.5" customHeight="1" x14ac:dyDescent="0.25">
      <c r="A34" s="162" t="s">
        <v>1153</v>
      </c>
      <c r="B34" s="162" t="s">
        <v>1153</v>
      </c>
      <c r="C34" s="162" t="s">
        <v>1270</v>
      </c>
      <c r="D34" s="162" t="s">
        <v>1144</v>
      </c>
      <c r="E34" s="162" t="s">
        <v>1271</v>
      </c>
      <c r="F34" s="162" t="s">
        <v>1272</v>
      </c>
    </row>
    <row r="35" spans="1:6" ht="10.5" customHeight="1" x14ac:dyDescent="0.25">
      <c r="A35" s="162" t="s">
        <v>1153</v>
      </c>
      <c r="B35" s="162" t="s">
        <v>1273</v>
      </c>
      <c r="C35" s="162" t="s">
        <v>1274</v>
      </c>
      <c r="D35" s="162" t="s">
        <v>1148</v>
      </c>
      <c r="E35" s="162" t="s">
        <v>1275</v>
      </c>
      <c r="F35" s="162" t="s">
        <v>1276</v>
      </c>
    </row>
    <row r="36" spans="1:6" ht="10.5" customHeight="1" x14ac:dyDescent="0.25">
      <c r="A36" s="162" t="s">
        <v>1153</v>
      </c>
      <c r="B36" s="162" t="s">
        <v>1277</v>
      </c>
      <c r="C36" s="162" t="s">
        <v>1278</v>
      </c>
      <c r="D36" s="162" t="s">
        <v>1148</v>
      </c>
      <c r="E36" s="162" t="s">
        <v>1279</v>
      </c>
      <c r="F36" s="162" t="s">
        <v>1280</v>
      </c>
    </row>
    <row r="37" spans="1:6" ht="10.5" customHeight="1" x14ac:dyDescent="0.25">
      <c r="A37" s="162" t="s">
        <v>1153</v>
      </c>
      <c r="B37" s="162" t="s">
        <v>1281</v>
      </c>
      <c r="C37" s="162" t="s">
        <v>1282</v>
      </c>
      <c r="D37" s="162" t="s">
        <v>1148</v>
      </c>
      <c r="E37" s="162" t="s">
        <v>1283</v>
      </c>
      <c r="F37" s="162" t="s">
        <v>1284</v>
      </c>
    </row>
    <row r="38" spans="1:6" ht="10.5" customHeight="1" x14ac:dyDescent="0.25">
      <c r="A38" s="162" t="s">
        <v>1153</v>
      </c>
      <c r="B38" s="162" t="s">
        <v>1285</v>
      </c>
      <c r="C38" s="162" t="s">
        <v>1286</v>
      </c>
      <c r="D38" s="162" t="s">
        <v>1148</v>
      </c>
      <c r="E38" s="162" t="s">
        <v>1287</v>
      </c>
      <c r="F38" s="162" t="s">
        <v>1288</v>
      </c>
    </row>
    <row r="39" spans="1:6" ht="10.5" customHeight="1" x14ac:dyDescent="0.25">
      <c r="A39" s="162" t="s">
        <v>1157</v>
      </c>
      <c r="B39" s="162" t="s">
        <v>1157</v>
      </c>
      <c r="C39" s="162" t="s">
        <v>1289</v>
      </c>
      <c r="D39" s="162" t="s">
        <v>1144</v>
      </c>
      <c r="E39" s="162" t="s">
        <v>1290</v>
      </c>
      <c r="F39" s="162" t="s">
        <v>1291</v>
      </c>
    </row>
    <row r="40" spans="1:6" ht="10.5" customHeight="1" x14ac:dyDescent="0.25">
      <c r="A40" s="162" t="s">
        <v>1157</v>
      </c>
      <c r="B40" s="162" t="s">
        <v>1292</v>
      </c>
      <c r="C40" s="162" t="s">
        <v>1293</v>
      </c>
      <c r="D40" s="162" t="s">
        <v>1223</v>
      </c>
      <c r="E40" s="162" t="s">
        <v>1294</v>
      </c>
      <c r="F40" s="162" t="s">
        <v>1295</v>
      </c>
    </row>
    <row r="41" spans="1:6" ht="10.5" customHeight="1" x14ac:dyDescent="0.25">
      <c r="A41" s="162" t="s">
        <v>1157</v>
      </c>
      <c r="B41" s="162" t="s">
        <v>1296</v>
      </c>
      <c r="C41" s="162" t="s">
        <v>1297</v>
      </c>
      <c r="D41" s="162" t="s">
        <v>1148</v>
      </c>
      <c r="E41" s="162" t="s">
        <v>1298</v>
      </c>
      <c r="F41" s="162" t="s">
        <v>1299</v>
      </c>
    </row>
    <row r="42" spans="1:6" ht="10.5" customHeight="1" x14ac:dyDescent="0.25">
      <c r="A42" s="162" t="s">
        <v>1157</v>
      </c>
      <c r="B42" s="162" t="s">
        <v>1300</v>
      </c>
      <c r="C42" s="162" t="s">
        <v>1301</v>
      </c>
      <c r="D42" s="162" t="s">
        <v>1148</v>
      </c>
      <c r="E42" s="162" t="s">
        <v>1302</v>
      </c>
      <c r="F42" s="162" t="s">
        <v>1303</v>
      </c>
    </row>
    <row r="43" spans="1:6" ht="10.5" customHeight="1" x14ac:dyDescent="0.25">
      <c r="A43" s="162" t="s">
        <v>1157</v>
      </c>
      <c r="B43" s="162" t="s">
        <v>1304</v>
      </c>
      <c r="C43" s="162" t="s">
        <v>1305</v>
      </c>
      <c r="D43" s="162" t="s">
        <v>1148</v>
      </c>
      <c r="E43" s="162" t="s">
        <v>1306</v>
      </c>
      <c r="F43" s="162" t="s">
        <v>1307</v>
      </c>
    </row>
    <row r="44" spans="1:6" ht="10.5" customHeight="1" x14ac:dyDescent="0.25">
      <c r="A44" s="162" t="s">
        <v>1157</v>
      </c>
      <c r="B44" s="162" t="s">
        <v>1308</v>
      </c>
      <c r="C44" s="162" t="s">
        <v>1309</v>
      </c>
      <c r="D44" s="162" t="s">
        <v>1148</v>
      </c>
      <c r="E44" s="162" t="s">
        <v>1310</v>
      </c>
      <c r="F44" s="162" t="s">
        <v>1311</v>
      </c>
    </row>
    <row r="45" spans="1:6" ht="10.5" customHeight="1" x14ac:dyDescent="0.25">
      <c r="A45" s="162" t="s">
        <v>1157</v>
      </c>
      <c r="B45" s="162" t="s">
        <v>1312</v>
      </c>
      <c r="C45" s="162" t="s">
        <v>1313</v>
      </c>
      <c r="D45" s="162" t="s">
        <v>1148</v>
      </c>
      <c r="E45" s="162" t="s">
        <v>1314</v>
      </c>
      <c r="F45" s="162" t="s">
        <v>1315</v>
      </c>
    </row>
    <row r="46" spans="1:6" ht="10.5" customHeight="1" x14ac:dyDescent="0.25">
      <c r="A46" s="162" t="s">
        <v>1157</v>
      </c>
      <c r="B46" s="162" t="s">
        <v>1316</v>
      </c>
      <c r="C46" s="162" t="s">
        <v>1317</v>
      </c>
      <c r="D46" s="162" t="s">
        <v>1148</v>
      </c>
      <c r="E46" s="162" t="s">
        <v>1318</v>
      </c>
      <c r="F46" s="162" t="s">
        <v>1319</v>
      </c>
    </row>
    <row r="47" spans="1:6" ht="10.5" customHeight="1" x14ac:dyDescent="0.25">
      <c r="A47" s="162" t="s">
        <v>1157</v>
      </c>
      <c r="B47" s="162" t="s">
        <v>1320</v>
      </c>
      <c r="C47" s="162" t="s">
        <v>1321</v>
      </c>
      <c r="D47" s="162" t="s">
        <v>1148</v>
      </c>
      <c r="E47" s="162" t="s">
        <v>1322</v>
      </c>
      <c r="F47" s="162" t="s">
        <v>1323</v>
      </c>
    </row>
    <row r="48" spans="1:6" ht="10.5" customHeight="1" x14ac:dyDescent="0.25">
      <c r="A48" s="162" t="s">
        <v>1157</v>
      </c>
      <c r="B48" s="162" t="s">
        <v>1324</v>
      </c>
      <c r="C48" s="162" t="s">
        <v>1325</v>
      </c>
      <c r="D48" s="162" t="s">
        <v>1148</v>
      </c>
      <c r="E48" s="162" t="s">
        <v>1326</v>
      </c>
      <c r="F48" s="162" t="s">
        <v>1327</v>
      </c>
    </row>
    <row r="49" spans="1:6" ht="10.5" customHeight="1" x14ac:dyDescent="0.25">
      <c r="A49" s="162" t="s">
        <v>1157</v>
      </c>
      <c r="B49" s="162" t="s">
        <v>1328</v>
      </c>
      <c r="C49" s="162" t="s">
        <v>1329</v>
      </c>
      <c r="D49" s="162" t="s">
        <v>1148</v>
      </c>
      <c r="E49" s="162" t="s">
        <v>1330</v>
      </c>
      <c r="F49" s="162" t="s">
        <v>1331</v>
      </c>
    </row>
    <row r="50" spans="1:6" ht="10.5" customHeight="1" x14ac:dyDescent="0.25">
      <c r="A50" s="162" t="s">
        <v>1157</v>
      </c>
      <c r="B50" s="162" t="s">
        <v>1332</v>
      </c>
      <c r="C50" s="162" t="s">
        <v>1333</v>
      </c>
      <c r="D50" s="162" t="s">
        <v>1148</v>
      </c>
      <c r="E50" s="162" t="s">
        <v>1334</v>
      </c>
      <c r="F50" s="162" t="s">
        <v>1335</v>
      </c>
    </row>
    <row r="51" spans="1:6" ht="10.5" customHeight="1" x14ac:dyDescent="0.25">
      <c r="A51" s="162" t="s">
        <v>1157</v>
      </c>
      <c r="B51" s="162" t="s">
        <v>1336</v>
      </c>
      <c r="C51" s="162" t="s">
        <v>1337</v>
      </c>
      <c r="D51" s="162" t="s">
        <v>1223</v>
      </c>
      <c r="E51" s="162" t="s">
        <v>1338</v>
      </c>
      <c r="F51" s="162" t="s">
        <v>1339</v>
      </c>
    </row>
    <row r="52" spans="1:6" ht="10.5" customHeight="1" x14ac:dyDescent="0.25">
      <c r="A52" s="162" t="s">
        <v>1161</v>
      </c>
      <c r="B52" s="162" t="s">
        <v>1161</v>
      </c>
      <c r="C52" s="162" t="s">
        <v>1340</v>
      </c>
      <c r="D52" s="162" t="s">
        <v>1144</v>
      </c>
      <c r="E52" s="162" t="s">
        <v>1341</v>
      </c>
      <c r="F52" s="162" t="s">
        <v>1342</v>
      </c>
    </row>
    <row r="53" spans="1:6" ht="10.5" customHeight="1" x14ac:dyDescent="0.25">
      <c r="A53" s="162" t="s">
        <v>1161</v>
      </c>
      <c r="B53" s="162" t="s">
        <v>1343</v>
      </c>
      <c r="C53" s="162" t="s">
        <v>1344</v>
      </c>
      <c r="D53" s="162" t="s">
        <v>1148</v>
      </c>
      <c r="E53" s="162" t="s">
        <v>1345</v>
      </c>
      <c r="F53" s="162" t="s">
        <v>1346</v>
      </c>
    </row>
    <row r="54" spans="1:6" ht="10.5" customHeight="1" x14ac:dyDescent="0.25">
      <c r="A54" s="162" t="s">
        <v>1161</v>
      </c>
      <c r="B54" s="162" t="s">
        <v>1347</v>
      </c>
      <c r="C54" s="162" t="s">
        <v>1348</v>
      </c>
      <c r="D54" s="162" t="s">
        <v>1148</v>
      </c>
      <c r="E54" s="162" t="s">
        <v>1349</v>
      </c>
      <c r="F54" s="162" t="s">
        <v>1350</v>
      </c>
    </row>
    <row r="55" spans="1:6" ht="10.5" customHeight="1" x14ac:dyDescent="0.25">
      <c r="A55" s="162" t="s">
        <v>1161</v>
      </c>
      <c r="B55" s="162" t="s">
        <v>1351</v>
      </c>
      <c r="C55" s="162" t="s">
        <v>1352</v>
      </c>
      <c r="D55" s="162" t="s">
        <v>1148</v>
      </c>
      <c r="E55" s="162" t="s">
        <v>1353</v>
      </c>
      <c r="F55" s="162" t="s">
        <v>1354</v>
      </c>
    </row>
    <row r="56" spans="1:6" ht="10.5" customHeight="1" x14ac:dyDescent="0.25">
      <c r="A56" s="162" t="s">
        <v>1161</v>
      </c>
      <c r="B56" s="162" t="s">
        <v>1355</v>
      </c>
      <c r="C56" s="162" t="s">
        <v>1356</v>
      </c>
      <c r="D56" s="162" t="s">
        <v>1148</v>
      </c>
      <c r="E56" s="162" t="s">
        <v>1357</v>
      </c>
      <c r="F56" s="162" t="s">
        <v>1358</v>
      </c>
    </row>
    <row r="57" spans="1:6" ht="10.5" customHeight="1" x14ac:dyDescent="0.25">
      <c r="A57" s="162" t="s">
        <v>1161</v>
      </c>
      <c r="B57" s="162" t="s">
        <v>1359</v>
      </c>
      <c r="C57" s="162" t="s">
        <v>1360</v>
      </c>
      <c r="D57" s="162" t="s">
        <v>1148</v>
      </c>
    </row>
    <row r="58" spans="1:6" ht="10.5" customHeight="1" x14ac:dyDescent="0.25">
      <c r="A58" s="162" t="s">
        <v>1161</v>
      </c>
      <c r="B58" s="162" t="s">
        <v>1361</v>
      </c>
      <c r="C58" s="162" t="s">
        <v>1362</v>
      </c>
      <c r="D58" s="162" t="s">
        <v>1148</v>
      </c>
    </row>
    <row r="59" spans="1:6" ht="10.5" customHeight="1" x14ac:dyDescent="0.25">
      <c r="A59" s="162" t="s">
        <v>1161</v>
      </c>
      <c r="B59" s="162" t="s">
        <v>1363</v>
      </c>
      <c r="C59" s="162" t="s">
        <v>1364</v>
      </c>
      <c r="D59" s="162" t="s">
        <v>1148</v>
      </c>
    </row>
    <row r="60" spans="1:6" ht="10.5" customHeight="1" x14ac:dyDescent="0.25">
      <c r="A60" s="162" t="s">
        <v>1165</v>
      </c>
      <c r="B60" s="162" t="s">
        <v>1165</v>
      </c>
      <c r="C60" s="162" t="s">
        <v>1365</v>
      </c>
      <c r="D60" s="162" t="s">
        <v>1144</v>
      </c>
    </row>
    <row r="61" spans="1:6" ht="10.5" customHeight="1" x14ac:dyDescent="0.25">
      <c r="A61" s="162" t="s">
        <v>1165</v>
      </c>
      <c r="B61" s="162" t="s">
        <v>1366</v>
      </c>
      <c r="C61" s="162" t="s">
        <v>1367</v>
      </c>
      <c r="D61" s="162" t="s">
        <v>1148</v>
      </c>
    </row>
    <row r="62" spans="1:6" ht="10.5" customHeight="1" x14ac:dyDescent="0.25">
      <c r="A62" s="162" t="s">
        <v>1165</v>
      </c>
      <c r="B62" s="162" t="s">
        <v>1368</v>
      </c>
      <c r="C62" s="162" t="s">
        <v>1369</v>
      </c>
      <c r="D62" s="162" t="s">
        <v>1148</v>
      </c>
    </row>
    <row r="63" spans="1:6" ht="10.5" customHeight="1" x14ac:dyDescent="0.25">
      <c r="A63" s="162" t="s">
        <v>1165</v>
      </c>
      <c r="B63" s="162" t="s">
        <v>1370</v>
      </c>
      <c r="C63" s="162" t="s">
        <v>1371</v>
      </c>
      <c r="D63" s="162" t="s">
        <v>1148</v>
      </c>
    </row>
    <row r="64" spans="1:6" ht="10.5" customHeight="1" x14ac:dyDescent="0.25">
      <c r="A64" s="162" t="s">
        <v>1165</v>
      </c>
      <c r="B64" s="162" t="s">
        <v>1372</v>
      </c>
      <c r="C64" s="162" t="s">
        <v>1373</v>
      </c>
      <c r="D64" s="162" t="s">
        <v>1148</v>
      </c>
    </row>
    <row r="65" spans="1:4" ht="10.5" customHeight="1" x14ac:dyDescent="0.25">
      <c r="A65" s="162" t="s">
        <v>1165</v>
      </c>
      <c r="B65" s="162" t="s">
        <v>1374</v>
      </c>
      <c r="C65" s="162" t="s">
        <v>1375</v>
      </c>
      <c r="D65" s="162" t="s">
        <v>1148</v>
      </c>
    </row>
    <row r="66" spans="1:4" ht="10.5" customHeight="1" x14ac:dyDescent="0.25">
      <c r="A66" s="162" t="s">
        <v>1165</v>
      </c>
      <c r="B66" s="162" t="s">
        <v>1376</v>
      </c>
      <c r="C66" s="162" t="s">
        <v>1377</v>
      </c>
      <c r="D66" s="162" t="s">
        <v>1148</v>
      </c>
    </row>
    <row r="67" spans="1:4" ht="10.5" customHeight="1" x14ac:dyDescent="0.25">
      <c r="A67" s="162" t="s">
        <v>1165</v>
      </c>
      <c r="B67" s="162" t="s">
        <v>1378</v>
      </c>
      <c r="C67" s="162" t="s">
        <v>1379</v>
      </c>
      <c r="D67" s="162" t="s">
        <v>1148</v>
      </c>
    </row>
    <row r="68" spans="1:4" ht="10.5" customHeight="1" x14ac:dyDescent="0.25">
      <c r="A68" s="162" t="s">
        <v>1165</v>
      </c>
      <c r="B68" s="162" t="s">
        <v>1380</v>
      </c>
      <c r="C68" s="162" t="s">
        <v>1381</v>
      </c>
      <c r="D68" s="162" t="s">
        <v>1148</v>
      </c>
    </row>
    <row r="69" spans="1:4" ht="10.5" customHeight="1" x14ac:dyDescent="0.25">
      <c r="A69" s="162" t="s">
        <v>1165</v>
      </c>
      <c r="B69" s="162" t="s">
        <v>1382</v>
      </c>
      <c r="C69" s="162" t="s">
        <v>1383</v>
      </c>
      <c r="D69" s="162" t="s">
        <v>1148</v>
      </c>
    </row>
    <row r="70" spans="1:4" ht="10.5" customHeight="1" x14ac:dyDescent="0.25">
      <c r="A70" s="162" t="s">
        <v>1165</v>
      </c>
      <c r="B70" s="162" t="s">
        <v>1384</v>
      </c>
      <c r="C70" s="162" t="s">
        <v>1385</v>
      </c>
      <c r="D70" s="162" t="s">
        <v>1148</v>
      </c>
    </row>
    <row r="71" spans="1:4" ht="10.5" customHeight="1" x14ac:dyDescent="0.25">
      <c r="A71" s="162" t="s">
        <v>1169</v>
      </c>
      <c r="B71" s="162" t="s">
        <v>1386</v>
      </c>
      <c r="C71" s="162" t="s">
        <v>1387</v>
      </c>
      <c r="D71" s="162" t="s">
        <v>1148</v>
      </c>
    </row>
    <row r="72" spans="1:4" ht="10.5" customHeight="1" x14ac:dyDescent="0.25">
      <c r="A72" s="162" t="s">
        <v>1169</v>
      </c>
      <c r="B72" s="162" t="s">
        <v>1169</v>
      </c>
      <c r="C72" s="162" t="s">
        <v>1388</v>
      </c>
      <c r="D72" s="162" t="s">
        <v>1144</v>
      </c>
    </row>
    <row r="73" spans="1:4" ht="10.5" customHeight="1" x14ac:dyDescent="0.25">
      <c r="A73" s="162" t="s">
        <v>1169</v>
      </c>
      <c r="B73" s="162" t="s">
        <v>1389</v>
      </c>
      <c r="C73" s="162" t="s">
        <v>1390</v>
      </c>
      <c r="D73" s="162" t="s">
        <v>1148</v>
      </c>
    </row>
    <row r="74" spans="1:4" ht="10.5" customHeight="1" x14ac:dyDescent="0.25">
      <c r="A74" s="162" t="s">
        <v>1169</v>
      </c>
      <c r="B74" s="162" t="s">
        <v>1391</v>
      </c>
      <c r="C74" s="162" t="s">
        <v>1392</v>
      </c>
      <c r="D74" s="162" t="s">
        <v>1148</v>
      </c>
    </row>
    <row r="75" spans="1:4" ht="10.5" customHeight="1" x14ac:dyDescent="0.25">
      <c r="A75" s="162" t="s">
        <v>1169</v>
      </c>
      <c r="B75" s="162" t="s">
        <v>1393</v>
      </c>
      <c r="C75" s="162" t="s">
        <v>1394</v>
      </c>
      <c r="D75" s="162" t="s">
        <v>1148</v>
      </c>
    </row>
    <row r="76" spans="1:4" ht="10.5" customHeight="1" x14ac:dyDescent="0.25">
      <c r="A76" s="162" t="s">
        <v>1173</v>
      </c>
      <c r="B76" s="162" t="s">
        <v>1173</v>
      </c>
      <c r="C76" s="162" t="s">
        <v>1395</v>
      </c>
      <c r="D76" s="162" t="s">
        <v>1144</v>
      </c>
    </row>
    <row r="77" spans="1:4" ht="10.5" customHeight="1" x14ac:dyDescent="0.25">
      <c r="A77" s="162" t="s">
        <v>1173</v>
      </c>
      <c r="B77" s="162" t="s">
        <v>1396</v>
      </c>
      <c r="C77" s="162" t="s">
        <v>1397</v>
      </c>
      <c r="D77" s="162" t="s">
        <v>1148</v>
      </c>
    </row>
    <row r="78" spans="1:4" ht="10.5" customHeight="1" x14ac:dyDescent="0.25">
      <c r="A78" s="162" t="s">
        <v>1173</v>
      </c>
      <c r="B78" s="162" t="s">
        <v>1398</v>
      </c>
      <c r="C78" s="162" t="s">
        <v>1399</v>
      </c>
      <c r="D78" s="162" t="s">
        <v>1148</v>
      </c>
    </row>
    <row r="79" spans="1:4" ht="10.5" customHeight="1" x14ac:dyDescent="0.25">
      <c r="A79" s="162" t="s">
        <v>1173</v>
      </c>
      <c r="B79" s="162" t="s">
        <v>1400</v>
      </c>
      <c r="C79" s="162" t="s">
        <v>1401</v>
      </c>
      <c r="D79" s="162" t="s">
        <v>1148</v>
      </c>
    </row>
    <row r="80" spans="1:4" ht="10.5" customHeight="1" x14ac:dyDescent="0.25">
      <c r="A80" s="162" t="s">
        <v>1173</v>
      </c>
      <c r="B80" s="162" t="s">
        <v>1402</v>
      </c>
      <c r="C80" s="162" t="s">
        <v>1403</v>
      </c>
      <c r="D80" s="162" t="s">
        <v>1148</v>
      </c>
    </row>
    <row r="81" spans="1:4" ht="10.5" customHeight="1" x14ac:dyDescent="0.25">
      <c r="A81" s="162" t="s">
        <v>1173</v>
      </c>
      <c r="B81" s="162" t="s">
        <v>1404</v>
      </c>
      <c r="C81" s="162" t="s">
        <v>1405</v>
      </c>
      <c r="D81" s="162" t="s">
        <v>1148</v>
      </c>
    </row>
    <row r="82" spans="1:4" ht="10.5" customHeight="1" x14ac:dyDescent="0.25">
      <c r="A82" s="162" t="s">
        <v>1173</v>
      </c>
      <c r="B82" s="162" t="s">
        <v>1406</v>
      </c>
      <c r="C82" s="162" t="s">
        <v>1407</v>
      </c>
      <c r="D82" s="162" t="s">
        <v>1148</v>
      </c>
    </row>
    <row r="83" spans="1:4" ht="10.5" customHeight="1" x14ac:dyDescent="0.25">
      <c r="A83" s="162" t="s">
        <v>1173</v>
      </c>
      <c r="B83" s="162" t="s">
        <v>1408</v>
      </c>
      <c r="C83" s="162" t="s">
        <v>1409</v>
      </c>
      <c r="D83" s="162" t="s">
        <v>1148</v>
      </c>
    </row>
    <row r="84" spans="1:4" ht="10.5" customHeight="1" x14ac:dyDescent="0.25">
      <c r="A84" s="162" t="s">
        <v>1177</v>
      </c>
      <c r="B84" s="162" t="s">
        <v>1177</v>
      </c>
      <c r="C84" s="162" t="s">
        <v>1410</v>
      </c>
      <c r="D84" s="162" t="s">
        <v>1411</v>
      </c>
    </row>
    <row r="85" spans="1:4" ht="10.5" customHeight="1" x14ac:dyDescent="0.25">
      <c r="A85" s="162" t="s">
        <v>1181</v>
      </c>
      <c r="B85" s="162" t="s">
        <v>1181</v>
      </c>
      <c r="C85" s="162" t="s">
        <v>1412</v>
      </c>
      <c r="D85" s="162" t="s">
        <v>1411</v>
      </c>
    </row>
    <row r="86" spans="1:4" ht="10.5" customHeight="1" x14ac:dyDescent="0.25">
      <c r="A86" s="162" t="s">
        <v>1185</v>
      </c>
      <c r="B86" s="162" t="s">
        <v>1185</v>
      </c>
      <c r="C86" s="162" t="s">
        <v>1413</v>
      </c>
      <c r="D86" s="162" t="s">
        <v>1411</v>
      </c>
    </row>
    <row r="87" spans="1:4" ht="10.5" customHeight="1" x14ac:dyDescent="0.25">
      <c r="A87" s="162" t="s">
        <v>1189</v>
      </c>
      <c r="B87" s="162" t="s">
        <v>1189</v>
      </c>
      <c r="C87" s="162" t="s">
        <v>1414</v>
      </c>
      <c r="D87" s="162" t="s">
        <v>1411</v>
      </c>
    </row>
    <row r="88" spans="1:4" ht="10.5" customHeight="1" x14ac:dyDescent="0.25">
      <c r="A88" s="162" t="s">
        <v>1193</v>
      </c>
      <c r="B88" s="162" t="s">
        <v>1193</v>
      </c>
      <c r="C88" s="162" t="s">
        <v>1415</v>
      </c>
      <c r="D88" s="162" t="s">
        <v>1411</v>
      </c>
    </row>
    <row r="89" spans="1:4" ht="10.5" customHeight="1" x14ac:dyDescent="0.25">
      <c r="A89" s="162" t="s">
        <v>1197</v>
      </c>
      <c r="B89" s="162" t="s">
        <v>1197</v>
      </c>
      <c r="C89" s="162" t="s">
        <v>1416</v>
      </c>
      <c r="D89" s="162" t="s">
        <v>1411</v>
      </c>
    </row>
    <row r="90" spans="1:4" ht="10.5" customHeight="1" x14ac:dyDescent="0.25">
      <c r="A90" s="162" t="s">
        <v>1201</v>
      </c>
      <c r="B90" s="162" t="s">
        <v>1201</v>
      </c>
      <c r="C90" s="162" t="s">
        <v>1417</v>
      </c>
      <c r="D90" s="162" t="s">
        <v>1411</v>
      </c>
    </row>
    <row r="91" spans="1:4" ht="10.5" customHeight="1" x14ac:dyDescent="0.25">
      <c r="A91" s="162" t="s">
        <v>1205</v>
      </c>
      <c r="B91" s="162" t="s">
        <v>1205</v>
      </c>
      <c r="C91" s="162" t="s">
        <v>1418</v>
      </c>
      <c r="D91" s="162" t="s">
        <v>1411</v>
      </c>
    </row>
    <row r="92" spans="1:4" ht="10.5" customHeight="1" x14ac:dyDescent="0.25">
      <c r="A92" s="162" t="s">
        <v>1209</v>
      </c>
      <c r="B92" s="162" t="s">
        <v>1209</v>
      </c>
      <c r="C92" s="162" t="s">
        <v>1419</v>
      </c>
      <c r="D92" s="162" t="s">
        <v>1411</v>
      </c>
    </row>
    <row r="93" spans="1:4" ht="10.5" customHeight="1" x14ac:dyDescent="0.25">
      <c r="A93" s="162" t="s">
        <v>65</v>
      </c>
      <c r="B93" s="162" t="s">
        <v>65</v>
      </c>
      <c r="C93" s="162" t="s">
        <v>70</v>
      </c>
      <c r="D93" s="162" t="s">
        <v>1411</v>
      </c>
    </row>
    <row r="94" spans="1:4" ht="10.5" customHeight="1" x14ac:dyDescent="0.25">
      <c r="A94" s="162" t="s">
        <v>1216</v>
      </c>
      <c r="B94" s="162" t="s">
        <v>1216</v>
      </c>
      <c r="C94" s="162" t="s">
        <v>1420</v>
      </c>
      <c r="D94" s="162" t="s">
        <v>1411</v>
      </c>
    </row>
    <row r="95" spans="1:4" ht="10.5" customHeight="1" x14ac:dyDescent="0.25">
      <c r="A95" s="162" t="s">
        <v>1219</v>
      </c>
      <c r="B95" s="162" t="s">
        <v>1219</v>
      </c>
      <c r="C95" s="162" t="s">
        <v>1421</v>
      </c>
      <c r="D95" s="162" t="s">
        <v>1411</v>
      </c>
    </row>
    <row r="96" spans="1:4" ht="10.5" customHeight="1" x14ac:dyDescent="0.25">
      <c r="A96" s="162" t="s">
        <v>1224</v>
      </c>
      <c r="B96" s="162" t="s">
        <v>1422</v>
      </c>
      <c r="C96" s="162" t="s">
        <v>1423</v>
      </c>
      <c r="D96" s="162" t="s">
        <v>1148</v>
      </c>
    </row>
    <row r="97" spans="1:4" ht="10.5" customHeight="1" x14ac:dyDescent="0.25">
      <c r="A97" s="162" t="s">
        <v>1224</v>
      </c>
      <c r="B97" s="162" t="s">
        <v>1424</v>
      </c>
      <c r="C97" s="162" t="s">
        <v>1425</v>
      </c>
      <c r="D97" s="162" t="s">
        <v>1148</v>
      </c>
    </row>
    <row r="98" spans="1:4" ht="10.5" customHeight="1" x14ac:dyDescent="0.25">
      <c r="A98" s="162" t="s">
        <v>1224</v>
      </c>
      <c r="B98" s="162" t="s">
        <v>1426</v>
      </c>
      <c r="C98" s="162" t="s">
        <v>1427</v>
      </c>
      <c r="D98" s="162" t="s">
        <v>1148</v>
      </c>
    </row>
    <row r="99" spans="1:4" ht="10.5" customHeight="1" x14ac:dyDescent="0.25">
      <c r="A99" s="162" t="s">
        <v>1224</v>
      </c>
      <c r="B99" s="162" t="s">
        <v>1389</v>
      </c>
      <c r="C99" s="162" t="s">
        <v>1428</v>
      </c>
      <c r="D99" s="162" t="s">
        <v>1148</v>
      </c>
    </row>
    <row r="100" spans="1:4" ht="10.5" customHeight="1" x14ac:dyDescent="0.25">
      <c r="A100" s="162" t="s">
        <v>1224</v>
      </c>
      <c r="B100" s="162" t="s">
        <v>1429</v>
      </c>
      <c r="C100" s="162" t="s">
        <v>1430</v>
      </c>
      <c r="D100" s="162" t="s">
        <v>1148</v>
      </c>
    </row>
    <row r="101" spans="1:4" ht="10.5" customHeight="1" x14ac:dyDescent="0.25">
      <c r="A101" s="162" t="s">
        <v>1224</v>
      </c>
      <c r="B101" s="162" t="s">
        <v>1224</v>
      </c>
      <c r="C101" s="162" t="s">
        <v>1431</v>
      </c>
      <c r="D101" s="162" t="s">
        <v>1144</v>
      </c>
    </row>
    <row r="102" spans="1:4" ht="10.5" customHeight="1" x14ac:dyDescent="0.25">
      <c r="A102" s="162" t="s">
        <v>1224</v>
      </c>
      <c r="B102" s="162" t="s">
        <v>1432</v>
      </c>
      <c r="C102" s="162" t="s">
        <v>1433</v>
      </c>
      <c r="D102" s="162" t="s">
        <v>1148</v>
      </c>
    </row>
    <row r="103" spans="1:4" ht="10.5" customHeight="1" x14ac:dyDescent="0.25">
      <c r="A103" s="162" t="s">
        <v>1224</v>
      </c>
      <c r="B103" s="162" t="s">
        <v>1434</v>
      </c>
      <c r="C103" s="162" t="s">
        <v>1435</v>
      </c>
      <c r="D103" s="162" t="s">
        <v>1148</v>
      </c>
    </row>
    <row r="104" spans="1:4" ht="10.5" customHeight="1" x14ac:dyDescent="0.25">
      <c r="A104" s="162" t="s">
        <v>1224</v>
      </c>
      <c r="B104" s="162" t="s">
        <v>1436</v>
      </c>
      <c r="C104" s="162" t="s">
        <v>1437</v>
      </c>
      <c r="D104" s="162" t="s">
        <v>1148</v>
      </c>
    </row>
    <row r="105" spans="1:4" ht="10.5" customHeight="1" x14ac:dyDescent="0.25">
      <c r="A105" s="162" t="s">
        <v>1224</v>
      </c>
      <c r="B105" s="162" t="s">
        <v>1438</v>
      </c>
      <c r="C105" s="162" t="s">
        <v>1439</v>
      </c>
      <c r="D105" s="162" t="s">
        <v>1148</v>
      </c>
    </row>
    <row r="106" spans="1:4" ht="10.5" customHeight="1" x14ac:dyDescent="0.25">
      <c r="A106" s="162" t="s">
        <v>1224</v>
      </c>
      <c r="B106" s="162" t="s">
        <v>1440</v>
      </c>
      <c r="C106" s="162" t="s">
        <v>1441</v>
      </c>
      <c r="D106" s="162" t="s">
        <v>1148</v>
      </c>
    </row>
    <row r="107" spans="1:4" ht="10.5" customHeight="1" x14ac:dyDescent="0.25">
      <c r="A107" s="162" t="s">
        <v>1224</v>
      </c>
      <c r="B107" s="162" t="s">
        <v>1442</v>
      </c>
      <c r="C107" s="162" t="s">
        <v>1443</v>
      </c>
      <c r="D107" s="162" t="s">
        <v>1148</v>
      </c>
    </row>
    <row r="108" spans="1:4" ht="10.5" customHeight="1" x14ac:dyDescent="0.25">
      <c r="A108" s="162" t="s">
        <v>1224</v>
      </c>
      <c r="B108" s="162" t="s">
        <v>1406</v>
      </c>
      <c r="C108" s="162" t="s">
        <v>1444</v>
      </c>
      <c r="D108" s="162" t="s">
        <v>1148</v>
      </c>
    </row>
    <row r="109" spans="1:4" ht="10.5" customHeight="1" x14ac:dyDescent="0.25">
      <c r="A109" s="162" t="s">
        <v>1224</v>
      </c>
      <c r="B109" s="162" t="s">
        <v>1445</v>
      </c>
      <c r="C109" s="162" t="s">
        <v>1446</v>
      </c>
      <c r="D109" s="162" t="s">
        <v>1148</v>
      </c>
    </row>
    <row r="110" spans="1:4" ht="10.5" customHeight="1" x14ac:dyDescent="0.25">
      <c r="A110" s="162" t="s">
        <v>1228</v>
      </c>
      <c r="B110" s="162" t="s">
        <v>1447</v>
      </c>
      <c r="C110" s="162" t="s">
        <v>1448</v>
      </c>
      <c r="D110" s="162" t="s">
        <v>1148</v>
      </c>
    </row>
    <row r="111" spans="1:4" ht="10.5" customHeight="1" x14ac:dyDescent="0.25">
      <c r="A111" s="162" t="s">
        <v>1228</v>
      </c>
      <c r="B111" s="162" t="s">
        <v>1449</v>
      </c>
      <c r="C111" s="162" t="s">
        <v>1450</v>
      </c>
      <c r="D111" s="162" t="s">
        <v>1148</v>
      </c>
    </row>
    <row r="112" spans="1:4" ht="10.5" customHeight="1" x14ac:dyDescent="0.25">
      <c r="A112" s="162" t="s">
        <v>1228</v>
      </c>
      <c r="B112" s="162" t="s">
        <v>1228</v>
      </c>
      <c r="C112" s="162" t="s">
        <v>1451</v>
      </c>
      <c r="D112" s="162" t="s">
        <v>1144</v>
      </c>
    </row>
    <row r="113" spans="1:4" ht="10.5" customHeight="1" x14ac:dyDescent="0.25">
      <c r="A113" s="162" t="s">
        <v>1228</v>
      </c>
      <c r="B113" s="162" t="s">
        <v>1452</v>
      </c>
      <c r="C113" s="162" t="s">
        <v>1453</v>
      </c>
      <c r="D113" s="162" t="s">
        <v>1148</v>
      </c>
    </row>
    <row r="114" spans="1:4" ht="10.5" customHeight="1" x14ac:dyDescent="0.25">
      <c r="A114" s="162" t="s">
        <v>1228</v>
      </c>
      <c r="B114" s="162" t="s">
        <v>1308</v>
      </c>
      <c r="C114" s="162" t="s">
        <v>1454</v>
      </c>
      <c r="D114" s="162" t="s">
        <v>1148</v>
      </c>
    </row>
    <row r="115" spans="1:4" ht="10.5" customHeight="1" x14ac:dyDescent="0.25">
      <c r="A115" s="162" t="s">
        <v>1228</v>
      </c>
      <c r="B115" s="162" t="s">
        <v>1455</v>
      </c>
      <c r="C115" s="162" t="s">
        <v>1456</v>
      </c>
      <c r="D115" s="162" t="s">
        <v>1148</v>
      </c>
    </row>
    <row r="116" spans="1:4" ht="10.5" customHeight="1" x14ac:dyDescent="0.25">
      <c r="A116" s="162" t="s">
        <v>1228</v>
      </c>
      <c r="B116" s="162" t="s">
        <v>1457</v>
      </c>
      <c r="C116" s="162" t="s">
        <v>1458</v>
      </c>
      <c r="D116" s="162" t="s">
        <v>1148</v>
      </c>
    </row>
    <row r="117" spans="1:4" ht="10.5" customHeight="1" x14ac:dyDescent="0.25">
      <c r="A117" s="162" t="s">
        <v>1228</v>
      </c>
      <c r="B117" s="162" t="s">
        <v>1459</v>
      </c>
      <c r="C117" s="162" t="s">
        <v>1460</v>
      </c>
      <c r="D117" s="162" t="s">
        <v>1148</v>
      </c>
    </row>
    <row r="118" spans="1:4" ht="10.5" customHeight="1" x14ac:dyDescent="0.25">
      <c r="A118" s="162" t="s">
        <v>1228</v>
      </c>
      <c r="B118" s="162" t="s">
        <v>1461</v>
      </c>
      <c r="C118" s="162" t="s">
        <v>1462</v>
      </c>
      <c r="D118" s="162" t="s">
        <v>1148</v>
      </c>
    </row>
    <row r="119" spans="1:4" ht="10.5" customHeight="1" x14ac:dyDescent="0.25">
      <c r="A119" s="162" t="s">
        <v>1228</v>
      </c>
      <c r="B119" s="162" t="s">
        <v>1463</v>
      </c>
      <c r="C119" s="162" t="s">
        <v>1464</v>
      </c>
      <c r="D119" s="162" t="s">
        <v>1148</v>
      </c>
    </row>
    <row r="120" spans="1:4" ht="10.5" customHeight="1" x14ac:dyDescent="0.25">
      <c r="A120" s="162" t="s">
        <v>1232</v>
      </c>
      <c r="B120" s="162" t="s">
        <v>1232</v>
      </c>
      <c r="C120" s="162" t="s">
        <v>1465</v>
      </c>
      <c r="D120" s="162" t="s">
        <v>1144</v>
      </c>
    </row>
    <row r="121" spans="1:4" ht="10.5" customHeight="1" x14ac:dyDescent="0.25">
      <c r="A121" s="162" t="s">
        <v>1232</v>
      </c>
      <c r="B121" s="162" t="s">
        <v>1466</v>
      </c>
      <c r="C121" s="162" t="s">
        <v>1467</v>
      </c>
      <c r="D121" s="162" t="s">
        <v>1148</v>
      </c>
    </row>
    <row r="122" spans="1:4" ht="10.5" customHeight="1" x14ac:dyDescent="0.25">
      <c r="A122" s="162" t="s">
        <v>1232</v>
      </c>
      <c r="B122" s="162" t="s">
        <v>1468</v>
      </c>
      <c r="C122" s="162" t="s">
        <v>1469</v>
      </c>
      <c r="D122" s="162" t="s">
        <v>1148</v>
      </c>
    </row>
    <row r="123" spans="1:4" ht="10.5" customHeight="1" x14ac:dyDescent="0.25">
      <c r="A123" s="162" t="s">
        <v>1232</v>
      </c>
      <c r="B123" s="162" t="s">
        <v>1470</v>
      </c>
      <c r="C123" s="162" t="s">
        <v>1471</v>
      </c>
      <c r="D123" s="162" t="s">
        <v>1148</v>
      </c>
    </row>
    <row r="124" spans="1:4" ht="10.5" customHeight="1" x14ac:dyDescent="0.25">
      <c r="A124" s="162" t="s">
        <v>1232</v>
      </c>
      <c r="B124" s="162" t="s">
        <v>1472</v>
      </c>
      <c r="C124" s="162" t="s">
        <v>1473</v>
      </c>
      <c r="D124" s="162" t="s">
        <v>1148</v>
      </c>
    </row>
    <row r="125" spans="1:4" ht="10.5" customHeight="1" x14ac:dyDescent="0.25">
      <c r="A125" s="162" t="s">
        <v>1232</v>
      </c>
      <c r="B125" s="162" t="s">
        <v>1474</v>
      </c>
      <c r="C125" s="162" t="s">
        <v>1475</v>
      </c>
      <c r="D125" s="162" t="s">
        <v>1148</v>
      </c>
    </row>
    <row r="126" spans="1:4" ht="10.5" customHeight="1" x14ac:dyDescent="0.25">
      <c r="A126" s="162" t="s">
        <v>1232</v>
      </c>
      <c r="B126" s="162" t="s">
        <v>1476</v>
      </c>
      <c r="C126" s="162" t="s">
        <v>1477</v>
      </c>
      <c r="D126" s="162" t="s">
        <v>1148</v>
      </c>
    </row>
    <row r="127" spans="1:4" ht="10.5" customHeight="1" x14ac:dyDescent="0.25">
      <c r="A127" s="162" t="s">
        <v>1232</v>
      </c>
      <c r="B127" s="162" t="s">
        <v>1478</v>
      </c>
      <c r="C127" s="162" t="s">
        <v>1479</v>
      </c>
      <c r="D127" s="162" t="s">
        <v>1148</v>
      </c>
    </row>
    <row r="128" spans="1:4" ht="10.5" customHeight="1" x14ac:dyDescent="0.25">
      <c r="A128" s="162" t="s">
        <v>1232</v>
      </c>
      <c r="B128" s="162" t="s">
        <v>1480</v>
      </c>
      <c r="C128" s="162" t="s">
        <v>1481</v>
      </c>
      <c r="D128" s="162" t="s">
        <v>1148</v>
      </c>
    </row>
    <row r="129" spans="1:4" ht="10.5" customHeight="1" x14ac:dyDescent="0.25">
      <c r="A129" s="162" t="s">
        <v>1232</v>
      </c>
      <c r="B129" s="162" t="s">
        <v>1482</v>
      </c>
      <c r="C129" s="162" t="s">
        <v>1483</v>
      </c>
      <c r="D129" s="162" t="s">
        <v>1148</v>
      </c>
    </row>
    <row r="130" spans="1:4" ht="10.5" customHeight="1" x14ac:dyDescent="0.25">
      <c r="A130" s="162" t="s">
        <v>1236</v>
      </c>
      <c r="B130" s="162" t="s">
        <v>1484</v>
      </c>
      <c r="C130" s="162" t="s">
        <v>1485</v>
      </c>
      <c r="D130" s="162" t="s">
        <v>1148</v>
      </c>
    </row>
    <row r="131" spans="1:4" ht="10.5" customHeight="1" x14ac:dyDescent="0.25">
      <c r="A131" s="162" t="s">
        <v>1236</v>
      </c>
      <c r="B131" s="162" t="s">
        <v>1486</v>
      </c>
      <c r="C131" s="162" t="s">
        <v>1487</v>
      </c>
      <c r="D131" s="162" t="s">
        <v>1148</v>
      </c>
    </row>
    <row r="132" spans="1:4" ht="10.5" customHeight="1" x14ac:dyDescent="0.25">
      <c r="A132" s="162" t="s">
        <v>1236</v>
      </c>
      <c r="B132" s="162" t="s">
        <v>1488</v>
      </c>
      <c r="C132" s="162" t="s">
        <v>1489</v>
      </c>
      <c r="D132" s="162" t="s">
        <v>1148</v>
      </c>
    </row>
    <row r="133" spans="1:4" ht="10.5" customHeight="1" x14ac:dyDescent="0.25">
      <c r="A133" s="162" t="s">
        <v>1236</v>
      </c>
      <c r="B133" s="162" t="s">
        <v>1236</v>
      </c>
      <c r="C133" s="162" t="s">
        <v>1490</v>
      </c>
      <c r="D133" s="162" t="s">
        <v>1144</v>
      </c>
    </row>
    <row r="134" spans="1:4" ht="10.5" customHeight="1" x14ac:dyDescent="0.25">
      <c r="A134" s="162" t="s">
        <v>1236</v>
      </c>
      <c r="B134" s="162" t="s">
        <v>1491</v>
      </c>
      <c r="C134" s="162" t="s">
        <v>1492</v>
      </c>
      <c r="D134" s="162" t="s">
        <v>1223</v>
      </c>
    </row>
    <row r="135" spans="1:4" ht="10.5" customHeight="1" x14ac:dyDescent="0.25">
      <c r="A135" s="162" t="s">
        <v>1236</v>
      </c>
      <c r="B135" s="162" t="s">
        <v>1493</v>
      </c>
      <c r="C135" s="162" t="s">
        <v>1494</v>
      </c>
      <c r="D135" s="162" t="s">
        <v>1148</v>
      </c>
    </row>
    <row r="136" spans="1:4" ht="10.5" customHeight="1" x14ac:dyDescent="0.25">
      <c r="A136" s="162" t="s">
        <v>1236</v>
      </c>
      <c r="B136" s="162" t="s">
        <v>1495</v>
      </c>
      <c r="C136" s="162" t="s">
        <v>1496</v>
      </c>
      <c r="D136" s="162" t="s">
        <v>1148</v>
      </c>
    </row>
    <row r="137" spans="1:4" ht="10.5" customHeight="1" x14ac:dyDescent="0.25">
      <c r="A137" s="162" t="s">
        <v>1236</v>
      </c>
      <c r="B137" s="162" t="s">
        <v>1285</v>
      </c>
      <c r="C137" s="162" t="s">
        <v>1497</v>
      </c>
      <c r="D137" s="162" t="s">
        <v>1148</v>
      </c>
    </row>
    <row r="138" spans="1:4" ht="10.5" customHeight="1" x14ac:dyDescent="0.25">
      <c r="A138" s="162" t="s">
        <v>1236</v>
      </c>
      <c r="B138" s="162" t="s">
        <v>1498</v>
      </c>
      <c r="C138" s="162" t="s">
        <v>1499</v>
      </c>
      <c r="D138" s="162" t="s">
        <v>1148</v>
      </c>
    </row>
    <row r="139" spans="1:4" ht="10.5" customHeight="1" x14ac:dyDescent="0.25">
      <c r="A139" s="162" t="s">
        <v>1236</v>
      </c>
      <c r="B139" s="162" t="s">
        <v>1500</v>
      </c>
      <c r="C139" s="162" t="s">
        <v>1501</v>
      </c>
      <c r="D139" s="162" t="s">
        <v>1148</v>
      </c>
    </row>
    <row r="140" spans="1:4" ht="10.5" customHeight="1" x14ac:dyDescent="0.25">
      <c r="A140" s="162" t="s">
        <v>1240</v>
      </c>
      <c r="B140" s="162" t="s">
        <v>1502</v>
      </c>
      <c r="C140" s="162" t="s">
        <v>1503</v>
      </c>
      <c r="D140" s="162" t="s">
        <v>1148</v>
      </c>
    </row>
    <row r="141" spans="1:4" ht="10.5" customHeight="1" x14ac:dyDescent="0.25">
      <c r="A141" s="162" t="s">
        <v>1240</v>
      </c>
      <c r="B141" s="162" t="s">
        <v>1504</v>
      </c>
      <c r="C141" s="162" t="s">
        <v>1505</v>
      </c>
      <c r="D141" s="162" t="s">
        <v>1148</v>
      </c>
    </row>
    <row r="142" spans="1:4" ht="10.5" customHeight="1" x14ac:dyDescent="0.25">
      <c r="A142" s="162" t="s">
        <v>1240</v>
      </c>
      <c r="B142" s="162" t="s">
        <v>1506</v>
      </c>
      <c r="C142" s="162" t="s">
        <v>1507</v>
      </c>
      <c r="D142" s="162" t="s">
        <v>1148</v>
      </c>
    </row>
    <row r="143" spans="1:4" ht="10.5" customHeight="1" x14ac:dyDescent="0.25">
      <c r="A143" s="162" t="s">
        <v>1240</v>
      </c>
      <c r="B143" s="162" t="s">
        <v>1240</v>
      </c>
      <c r="C143" s="162" t="s">
        <v>1508</v>
      </c>
      <c r="D143" s="162" t="s">
        <v>1144</v>
      </c>
    </row>
    <row r="144" spans="1:4" ht="10.5" customHeight="1" x14ac:dyDescent="0.25">
      <c r="A144" s="162" t="s">
        <v>1240</v>
      </c>
      <c r="B144" s="162" t="s">
        <v>1509</v>
      </c>
      <c r="C144" s="162" t="s">
        <v>1510</v>
      </c>
      <c r="D144" s="162" t="s">
        <v>1148</v>
      </c>
    </row>
    <row r="145" spans="1:4" ht="10.5" customHeight="1" x14ac:dyDescent="0.25">
      <c r="A145" s="162" t="s">
        <v>1240</v>
      </c>
      <c r="B145" s="162" t="s">
        <v>1511</v>
      </c>
      <c r="C145" s="162" t="s">
        <v>1512</v>
      </c>
      <c r="D145" s="162" t="s">
        <v>1148</v>
      </c>
    </row>
    <row r="146" spans="1:4" ht="10.5" customHeight="1" x14ac:dyDescent="0.25">
      <c r="A146" s="162" t="s">
        <v>1240</v>
      </c>
      <c r="B146" s="162" t="s">
        <v>1513</v>
      </c>
      <c r="C146" s="162" t="s">
        <v>1514</v>
      </c>
      <c r="D146" s="162" t="s">
        <v>1148</v>
      </c>
    </row>
    <row r="147" spans="1:4" ht="10.5" customHeight="1" x14ac:dyDescent="0.25">
      <c r="A147" s="162" t="s">
        <v>1240</v>
      </c>
      <c r="B147" s="162" t="s">
        <v>1515</v>
      </c>
      <c r="C147" s="162" t="s">
        <v>1516</v>
      </c>
      <c r="D147" s="162" t="s">
        <v>1148</v>
      </c>
    </row>
    <row r="148" spans="1:4" ht="10.5" customHeight="1" x14ac:dyDescent="0.25">
      <c r="A148" s="162" t="s">
        <v>1240</v>
      </c>
      <c r="B148" s="162" t="s">
        <v>1242</v>
      </c>
      <c r="C148" s="162" t="s">
        <v>1517</v>
      </c>
      <c r="D148" s="162" t="s">
        <v>1148</v>
      </c>
    </row>
    <row r="149" spans="1:4" ht="10.5" customHeight="1" x14ac:dyDescent="0.25">
      <c r="A149" s="162" t="s">
        <v>1240</v>
      </c>
      <c r="B149" s="162" t="s">
        <v>1518</v>
      </c>
      <c r="C149" s="162" t="s">
        <v>1519</v>
      </c>
      <c r="D149" s="162" t="s">
        <v>1148</v>
      </c>
    </row>
    <row r="150" spans="1:4" ht="10.5" customHeight="1" x14ac:dyDescent="0.25">
      <c r="A150" s="162" t="s">
        <v>1240</v>
      </c>
      <c r="B150" s="162" t="s">
        <v>1520</v>
      </c>
      <c r="C150" s="162" t="s">
        <v>1521</v>
      </c>
      <c r="D150" s="162" t="s">
        <v>1148</v>
      </c>
    </row>
    <row r="151" spans="1:4" ht="10.5" customHeight="1" x14ac:dyDescent="0.25">
      <c r="A151" s="162" t="s">
        <v>1240</v>
      </c>
      <c r="B151" s="162" t="s">
        <v>1522</v>
      </c>
      <c r="C151" s="162" t="s">
        <v>1523</v>
      </c>
      <c r="D151" s="162" t="s">
        <v>1148</v>
      </c>
    </row>
    <row r="152" spans="1:4" ht="10.5" customHeight="1" x14ac:dyDescent="0.25">
      <c r="A152" s="162" t="s">
        <v>1244</v>
      </c>
      <c r="B152" s="162" t="s">
        <v>1524</v>
      </c>
      <c r="C152" s="162" t="s">
        <v>1525</v>
      </c>
      <c r="D152" s="162" t="s">
        <v>1148</v>
      </c>
    </row>
    <row r="153" spans="1:4" ht="10.5" customHeight="1" x14ac:dyDescent="0.25">
      <c r="A153" s="162" t="s">
        <v>1244</v>
      </c>
      <c r="B153" s="162" t="s">
        <v>1244</v>
      </c>
      <c r="C153" s="162" t="s">
        <v>1526</v>
      </c>
      <c r="D153" s="162" t="s">
        <v>1144</v>
      </c>
    </row>
    <row r="154" spans="1:4" ht="10.5" customHeight="1" x14ac:dyDescent="0.25">
      <c r="A154" s="162" t="s">
        <v>1244</v>
      </c>
      <c r="B154" s="162" t="s">
        <v>1163</v>
      </c>
      <c r="C154" s="162" t="s">
        <v>1527</v>
      </c>
      <c r="D154" s="162" t="s">
        <v>1148</v>
      </c>
    </row>
    <row r="155" spans="1:4" ht="10.5" customHeight="1" x14ac:dyDescent="0.25">
      <c r="A155" s="162" t="s">
        <v>1244</v>
      </c>
      <c r="B155" s="162" t="s">
        <v>1528</v>
      </c>
      <c r="C155" s="162" t="s">
        <v>1529</v>
      </c>
      <c r="D155" s="162" t="s">
        <v>1148</v>
      </c>
    </row>
    <row r="156" spans="1:4" ht="10.5" customHeight="1" x14ac:dyDescent="0.25">
      <c r="A156" s="162" t="s">
        <v>1244</v>
      </c>
      <c r="B156" s="162" t="s">
        <v>1513</v>
      </c>
      <c r="C156" s="162" t="s">
        <v>1530</v>
      </c>
      <c r="D156" s="162" t="s">
        <v>1148</v>
      </c>
    </row>
    <row r="157" spans="1:4" ht="10.5" customHeight="1" x14ac:dyDescent="0.25">
      <c r="A157" s="162" t="s">
        <v>1244</v>
      </c>
      <c r="B157" s="162" t="s">
        <v>1531</v>
      </c>
      <c r="C157" s="162" t="s">
        <v>1532</v>
      </c>
      <c r="D157" s="162" t="s">
        <v>1148</v>
      </c>
    </row>
    <row r="158" spans="1:4" ht="10.5" customHeight="1" x14ac:dyDescent="0.25">
      <c r="A158" s="162" t="s">
        <v>1244</v>
      </c>
      <c r="B158" s="162" t="s">
        <v>1533</v>
      </c>
      <c r="C158" s="162" t="s">
        <v>1534</v>
      </c>
      <c r="D158" s="162" t="s">
        <v>1148</v>
      </c>
    </row>
    <row r="159" spans="1:4" ht="10.5" customHeight="1" x14ac:dyDescent="0.25">
      <c r="A159" s="162" t="s">
        <v>1244</v>
      </c>
      <c r="B159" s="162" t="s">
        <v>1535</v>
      </c>
      <c r="C159" s="162" t="s">
        <v>1536</v>
      </c>
      <c r="D159" s="162" t="s">
        <v>1148</v>
      </c>
    </row>
    <row r="160" spans="1:4" ht="10.5" customHeight="1" x14ac:dyDescent="0.25">
      <c r="A160" s="162" t="s">
        <v>1244</v>
      </c>
      <c r="B160" s="162" t="s">
        <v>1537</v>
      </c>
      <c r="C160" s="162" t="s">
        <v>1538</v>
      </c>
      <c r="D160" s="162" t="s">
        <v>1148</v>
      </c>
    </row>
    <row r="161" spans="1:4" ht="10.5" customHeight="1" x14ac:dyDescent="0.25">
      <c r="A161" s="162" t="s">
        <v>1248</v>
      </c>
      <c r="B161" s="162" t="s">
        <v>1539</v>
      </c>
      <c r="C161" s="162" t="s">
        <v>1540</v>
      </c>
      <c r="D161" s="162" t="s">
        <v>1148</v>
      </c>
    </row>
    <row r="162" spans="1:4" ht="10.5" customHeight="1" x14ac:dyDescent="0.25">
      <c r="A162" s="162" t="s">
        <v>1248</v>
      </c>
      <c r="B162" s="162" t="s">
        <v>1541</v>
      </c>
      <c r="C162" s="162" t="s">
        <v>1542</v>
      </c>
      <c r="D162" s="162" t="s">
        <v>1148</v>
      </c>
    </row>
    <row r="163" spans="1:4" ht="10.5" customHeight="1" x14ac:dyDescent="0.25">
      <c r="A163" s="162" t="s">
        <v>1248</v>
      </c>
      <c r="B163" s="162" t="s">
        <v>1543</v>
      </c>
      <c r="C163" s="162" t="s">
        <v>1544</v>
      </c>
      <c r="D163" s="162" t="s">
        <v>1148</v>
      </c>
    </row>
    <row r="164" spans="1:4" ht="10.5" customHeight="1" x14ac:dyDescent="0.25">
      <c r="A164" s="162" t="s">
        <v>1248</v>
      </c>
      <c r="B164" s="162" t="s">
        <v>1545</v>
      </c>
      <c r="C164" s="162" t="s">
        <v>1546</v>
      </c>
      <c r="D164" s="162" t="s">
        <v>1547</v>
      </c>
    </row>
    <row r="165" spans="1:4" ht="10.5" customHeight="1" x14ac:dyDescent="0.25">
      <c r="A165" s="162" t="s">
        <v>1248</v>
      </c>
      <c r="B165" s="162" t="s">
        <v>1548</v>
      </c>
      <c r="C165" s="162" t="s">
        <v>1549</v>
      </c>
      <c r="D165" s="162" t="s">
        <v>1148</v>
      </c>
    </row>
    <row r="166" spans="1:4" ht="10.5" customHeight="1" x14ac:dyDescent="0.25">
      <c r="A166" s="162" t="s">
        <v>1248</v>
      </c>
      <c r="B166" s="162" t="s">
        <v>1550</v>
      </c>
      <c r="C166" s="162" t="s">
        <v>1551</v>
      </c>
      <c r="D166" s="162" t="s">
        <v>1148</v>
      </c>
    </row>
    <row r="167" spans="1:4" ht="10.5" customHeight="1" x14ac:dyDescent="0.25">
      <c r="A167" s="162" t="s">
        <v>1248</v>
      </c>
      <c r="B167" s="162" t="s">
        <v>1552</v>
      </c>
      <c r="C167" s="162" t="s">
        <v>1553</v>
      </c>
      <c r="D167" s="162" t="s">
        <v>1148</v>
      </c>
    </row>
    <row r="168" spans="1:4" ht="10.5" customHeight="1" x14ac:dyDescent="0.25">
      <c r="A168" s="162" t="s">
        <v>1248</v>
      </c>
      <c r="B168" s="162" t="s">
        <v>1248</v>
      </c>
      <c r="C168" s="162" t="s">
        <v>1554</v>
      </c>
      <c r="D168" s="162" t="s">
        <v>1144</v>
      </c>
    </row>
    <row r="169" spans="1:4" ht="10.5" customHeight="1" x14ac:dyDescent="0.25">
      <c r="A169" s="162" t="s">
        <v>1248</v>
      </c>
      <c r="B169" s="162" t="s">
        <v>1555</v>
      </c>
      <c r="C169" s="162" t="s">
        <v>1556</v>
      </c>
      <c r="D169" s="162" t="s">
        <v>1148</v>
      </c>
    </row>
    <row r="170" spans="1:4" ht="10.5" customHeight="1" x14ac:dyDescent="0.25">
      <c r="A170" s="162" t="s">
        <v>1248</v>
      </c>
      <c r="B170" s="162" t="s">
        <v>1557</v>
      </c>
      <c r="C170" s="162" t="s">
        <v>1558</v>
      </c>
      <c r="D170" s="162" t="s">
        <v>1148</v>
      </c>
    </row>
    <row r="171" spans="1:4" ht="10.5" customHeight="1" x14ac:dyDescent="0.25">
      <c r="A171" s="162" t="s">
        <v>1248</v>
      </c>
      <c r="B171" s="162" t="s">
        <v>1559</v>
      </c>
      <c r="C171" s="162" t="s">
        <v>1560</v>
      </c>
      <c r="D171" s="162" t="s">
        <v>1148</v>
      </c>
    </row>
    <row r="172" spans="1:4" ht="10.5" customHeight="1" x14ac:dyDescent="0.25">
      <c r="A172" s="162" t="s">
        <v>1248</v>
      </c>
      <c r="B172" s="162" t="s">
        <v>1561</v>
      </c>
      <c r="C172" s="162" t="s">
        <v>1562</v>
      </c>
      <c r="D172" s="162" t="s">
        <v>1148</v>
      </c>
    </row>
    <row r="173" spans="1:4" ht="10.5" customHeight="1" x14ac:dyDescent="0.25">
      <c r="A173" s="162" t="s">
        <v>1248</v>
      </c>
      <c r="B173" s="162" t="s">
        <v>1563</v>
      </c>
      <c r="C173" s="162" t="s">
        <v>1564</v>
      </c>
      <c r="D173" s="162" t="s">
        <v>1148</v>
      </c>
    </row>
    <row r="174" spans="1:4" ht="10.5" customHeight="1" x14ac:dyDescent="0.25">
      <c r="A174" s="162" t="s">
        <v>1252</v>
      </c>
      <c r="B174" s="162" t="s">
        <v>1565</v>
      </c>
      <c r="C174" s="162" t="s">
        <v>1566</v>
      </c>
      <c r="D174" s="162" t="s">
        <v>1148</v>
      </c>
    </row>
    <row r="175" spans="1:4" ht="10.5" customHeight="1" x14ac:dyDescent="0.25">
      <c r="A175" s="162" t="s">
        <v>1252</v>
      </c>
      <c r="B175" s="162" t="s">
        <v>1567</v>
      </c>
      <c r="C175" s="162" t="s">
        <v>1568</v>
      </c>
      <c r="D175" s="162" t="s">
        <v>1148</v>
      </c>
    </row>
    <row r="176" spans="1:4" ht="10.5" customHeight="1" x14ac:dyDescent="0.25">
      <c r="A176" s="162" t="s">
        <v>1252</v>
      </c>
      <c r="B176" s="162" t="s">
        <v>1569</v>
      </c>
      <c r="C176" s="162" t="s">
        <v>1570</v>
      </c>
      <c r="D176" s="162" t="s">
        <v>1148</v>
      </c>
    </row>
    <row r="177" spans="1:4" ht="10.5" customHeight="1" x14ac:dyDescent="0.25">
      <c r="A177" s="162" t="s">
        <v>1252</v>
      </c>
      <c r="B177" s="162" t="s">
        <v>1571</v>
      </c>
      <c r="C177" s="162" t="s">
        <v>1572</v>
      </c>
      <c r="D177" s="162" t="s">
        <v>1148</v>
      </c>
    </row>
    <row r="178" spans="1:4" ht="10.5" customHeight="1" x14ac:dyDescent="0.25">
      <c r="A178" s="162" t="s">
        <v>1252</v>
      </c>
      <c r="B178" s="162" t="s">
        <v>1252</v>
      </c>
      <c r="C178" s="162" t="s">
        <v>1573</v>
      </c>
      <c r="D178" s="162" t="s">
        <v>1144</v>
      </c>
    </row>
    <row r="179" spans="1:4" ht="10.5" customHeight="1" x14ac:dyDescent="0.25">
      <c r="A179" s="162" t="s">
        <v>1252</v>
      </c>
      <c r="B179" s="162" t="s">
        <v>1574</v>
      </c>
      <c r="C179" s="162" t="s">
        <v>1575</v>
      </c>
      <c r="D179" s="162" t="s">
        <v>1148</v>
      </c>
    </row>
    <row r="180" spans="1:4" ht="10.5" customHeight="1" x14ac:dyDescent="0.25">
      <c r="A180" s="162" t="s">
        <v>1252</v>
      </c>
      <c r="B180" s="162" t="s">
        <v>1576</v>
      </c>
      <c r="C180" s="162" t="s">
        <v>1577</v>
      </c>
      <c r="D180" s="162" t="s">
        <v>1148</v>
      </c>
    </row>
    <row r="181" spans="1:4" ht="10.5" customHeight="1" x14ac:dyDescent="0.25">
      <c r="A181" s="162" t="s">
        <v>1252</v>
      </c>
      <c r="B181" s="162" t="s">
        <v>1578</v>
      </c>
      <c r="C181" s="162" t="s">
        <v>1579</v>
      </c>
      <c r="D181" s="162" t="s">
        <v>1148</v>
      </c>
    </row>
    <row r="182" spans="1:4" ht="10.5" customHeight="1" x14ac:dyDescent="0.25">
      <c r="A182" s="162" t="s">
        <v>1252</v>
      </c>
      <c r="B182" s="162" t="s">
        <v>1580</v>
      </c>
      <c r="C182" s="162" t="s">
        <v>1581</v>
      </c>
      <c r="D182" s="162" t="s">
        <v>1148</v>
      </c>
    </row>
    <row r="183" spans="1:4" ht="10.5" customHeight="1" x14ac:dyDescent="0.25">
      <c r="A183" s="162" t="s">
        <v>1252</v>
      </c>
      <c r="B183" s="162" t="s">
        <v>1582</v>
      </c>
      <c r="C183" s="162" t="s">
        <v>1583</v>
      </c>
      <c r="D183" s="162" t="s">
        <v>1148</v>
      </c>
    </row>
    <row r="184" spans="1:4" ht="10.5" customHeight="1" x14ac:dyDescent="0.25">
      <c r="A184" s="162" t="s">
        <v>1252</v>
      </c>
      <c r="B184" s="162" t="s">
        <v>1584</v>
      </c>
      <c r="C184" s="162" t="s">
        <v>1585</v>
      </c>
      <c r="D184" s="162" t="s">
        <v>1148</v>
      </c>
    </row>
    <row r="185" spans="1:4" ht="10.5" customHeight="1" x14ac:dyDescent="0.25">
      <c r="A185" s="162" t="s">
        <v>1256</v>
      </c>
      <c r="B185" s="162" t="s">
        <v>1586</v>
      </c>
      <c r="C185" s="162" t="s">
        <v>1587</v>
      </c>
      <c r="D185" s="162" t="s">
        <v>1148</v>
      </c>
    </row>
    <row r="186" spans="1:4" ht="10.5" customHeight="1" x14ac:dyDescent="0.25">
      <c r="A186" s="162" t="s">
        <v>1256</v>
      </c>
      <c r="B186" s="162" t="s">
        <v>1588</v>
      </c>
      <c r="C186" s="162" t="s">
        <v>1589</v>
      </c>
      <c r="D186" s="162" t="s">
        <v>1148</v>
      </c>
    </row>
    <row r="187" spans="1:4" ht="10.5" customHeight="1" x14ac:dyDescent="0.25">
      <c r="A187" s="162" t="s">
        <v>1256</v>
      </c>
      <c r="B187" s="162" t="s">
        <v>1590</v>
      </c>
      <c r="C187" s="162" t="s">
        <v>1591</v>
      </c>
      <c r="D187" s="162" t="s">
        <v>1148</v>
      </c>
    </row>
    <row r="188" spans="1:4" ht="10.5" customHeight="1" x14ac:dyDescent="0.25">
      <c r="A188" s="162" t="s">
        <v>1256</v>
      </c>
      <c r="B188" s="162" t="s">
        <v>1256</v>
      </c>
      <c r="C188" s="162" t="s">
        <v>1592</v>
      </c>
      <c r="D188" s="162" t="s">
        <v>1144</v>
      </c>
    </row>
    <row r="189" spans="1:4" ht="10.5" customHeight="1" x14ac:dyDescent="0.25">
      <c r="A189" s="162" t="s">
        <v>1256</v>
      </c>
      <c r="B189" s="162" t="s">
        <v>1593</v>
      </c>
      <c r="C189" s="162" t="s">
        <v>1594</v>
      </c>
      <c r="D189" s="162" t="s">
        <v>1223</v>
      </c>
    </row>
    <row r="190" spans="1:4" ht="10.5" customHeight="1" x14ac:dyDescent="0.25">
      <c r="A190" s="162" t="s">
        <v>1256</v>
      </c>
      <c r="B190" s="162" t="s">
        <v>1595</v>
      </c>
      <c r="C190" s="162" t="s">
        <v>1596</v>
      </c>
      <c r="D190" s="162" t="s">
        <v>1148</v>
      </c>
    </row>
    <row r="191" spans="1:4" ht="10.5" customHeight="1" x14ac:dyDescent="0.25">
      <c r="A191" s="162" t="s">
        <v>1256</v>
      </c>
      <c r="B191" s="162" t="s">
        <v>1597</v>
      </c>
      <c r="C191" s="162" t="s">
        <v>1598</v>
      </c>
      <c r="D191" s="162" t="s">
        <v>1148</v>
      </c>
    </row>
    <row r="192" spans="1:4" ht="10.5" customHeight="1" x14ac:dyDescent="0.25">
      <c r="A192" s="162" t="s">
        <v>1256</v>
      </c>
      <c r="B192" s="162" t="s">
        <v>1599</v>
      </c>
      <c r="C192" s="162" t="s">
        <v>1600</v>
      </c>
      <c r="D192" s="162" t="s">
        <v>1148</v>
      </c>
    </row>
    <row r="193" spans="1:4" ht="10.5" customHeight="1" x14ac:dyDescent="0.25">
      <c r="A193" s="162" t="s">
        <v>1260</v>
      </c>
      <c r="B193" s="162" t="s">
        <v>1601</v>
      </c>
      <c r="C193" s="162" t="s">
        <v>1602</v>
      </c>
      <c r="D193" s="162" t="s">
        <v>1148</v>
      </c>
    </row>
    <row r="194" spans="1:4" ht="10.5" customHeight="1" x14ac:dyDescent="0.25">
      <c r="A194" s="162" t="s">
        <v>1260</v>
      </c>
      <c r="B194" s="162" t="s">
        <v>1603</v>
      </c>
      <c r="C194" s="162" t="s">
        <v>1604</v>
      </c>
      <c r="D194" s="162" t="s">
        <v>1148</v>
      </c>
    </row>
    <row r="195" spans="1:4" ht="10.5" customHeight="1" x14ac:dyDescent="0.25">
      <c r="A195" s="162" t="s">
        <v>1260</v>
      </c>
      <c r="B195" s="162" t="s">
        <v>1605</v>
      </c>
      <c r="C195" s="162" t="s">
        <v>1606</v>
      </c>
      <c r="D195" s="162" t="s">
        <v>1223</v>
      </c>
    </row>
    <row r="196" spans="1:4" ht="10.5" customHeight="1" x14ac:dyDescent="0.25">
      <c r="A196" s="162" t="s">
        <v>1260</v>
      </c>
      <c r="B196" s="162" t="s">
        <v>1607</v>
      </c>
      <c r="C196" s="162" t="s">
        <v>1608</v>
      </c>
      <c r="D196" s="162" t="s">
        <v>1148</v>
      </c>
    </row>
    <row r="197" spans="1:4" ht="10.5" customHeight="1" x14ac:dyDescent="0.25">
      <c r="A197" s="162" t="s">
        <v>1260</v>
      </c>
      <c r="B197" s="162" t="s">
        <v>1609</v>
      </c>
      <c r="C197" s="162" t="s">
        <v>1610</v>
      </c>
      <c r="D197" s="162" t="s">
        <v>1148</v>
      </c>
    </row>
    <row r="198" spans="1:4" ht="10.5" customHeight="1" x14ac:dyDescent="0.25">
      <c r="A198" s="162" t="s">
        <v>1260</v>
      </c>
      <c r="B198" s="162" t="s">
        <v>1468</v>
      </c>
      <c r="C198" s="162" t="s">
        <v>1611</v>
      </c>
      <c r="D198" s="162" t="s">
        <v>1148</v>
      </c>
    </row>
    <row r="199" spans="1:4" ht="10.5" customHeight="1" x14ac:dyDescent="0.25">
      <c r="A199" s="162" t="s">
        <v>1260</v>
      </c>
      <c r="B199" s="162" t="s">
        <v>1612</v>
      </c>
      <c r="C199" s="162" t="s">
        <v>1613</v>
      </c>
      <c r="D199" s="162" t="s">
        <v>1148</v>
      </c>
    </row>
    <row r="200" spans="1:4" ht="10.5" customHeight="1" x14ac:dyDescent="0.25">
      <c r="A200" s="162" t="s">
        <v>1260</v>
      </c>
      <c r="B200" s="162" t="s">
        <v>1436</v>
      </c>
      <c r="C200" s="162" t="s">
        <v>1614</v>
      </c>
      <c r="D200" s="162" t="s">
        <v>1148</v>
      </c>
    </row>
    <row r="201" spans="1:4" ht="10.5" customHeight="1" x14ac:dyDescent="0.25">
      <c r="A201" s="162" t="s">
        <v>1260</v>
      </c>
      <c r="B201" s="162" t="s">
        <v>1260</v>
      </c>
      <c r="C201" s="162" t="s">
        <v>1615</v>
      </c>
      <c r="D201" s="162" t="s">
        <v>1144</v>
      </c>
    </row>
    <row r="202" spans="1:4" ht="10.5" customHeight="1" x14ac:dyDescent="0.25">
      <c r="A202" s="162" t="s">
        <v>1260</v>
      </c>
      <c r="B202" s="162" t="s">
        <v>1616</v>
      </c>
      <c r="C202" s="162" t="s">
        <v>1617</v>
      </c>
      <c r="D202" s="162" t="s">
        <v>1223</v>
      </c>
    </row>
    <row r="203" spans="1:4" ht="10.5" customHeight="1" x14ac:dyDescent="0.25">
      <c r="A203" s="162" t="s">
        <v>1260</v>
      </c>
      <c r="B203" s="162" t="s">
        <v>1618</v>
      </c>
      <c r="C203" s="162" t="s">
        <v>1619</v>
      </c>
      <c r="D203" s="162" t="s">
        <v>1148</v>
      </c>
    </row>
    <row r="204" spans="1:4" ht="10.5" customHeight="1" x14ac:dyDescent="0.25">
      <c r="A204" s="162" t="s">
        <v>1260</v>
      </c>
      <c r="B204" s="162" t="s">
        <v>1620</v>
      </c>
      <c r="C204" s="162" t="s">
        <v>1621</v>
      </c>
      <c r="D204" s="162" t="s">
        <v>1148</v>
      </c>
    </row>
    <row r="205" spans="1:4" ht="10.5" customHeight="1" x14ac:dyDescent="0.25">
      <c r="A205" s="162" t="s">
        <v>1260</v>
      </c>
      <c r="B205" s="162" t="s">
        <v>1622</v>
      </c>
      <c r="C205" s="162" t="s">
        <v>1623</v>
      </c>
      <c r="D205" s="162" t="s">
        <v>1148</v>
      </c>
    </row>
    <row r="206" spans="1:4" ht="10.5" customHeight="1" x14ac:dyDescent="0.25">
      <c r="A206" s="162" t="s">
        <v>1260</v>
      </c>
      <c r="B206" s="162" t="s">
        <v>1624</v>
      </c>
      <c r="C206" s="162" t="s">
        <v>1625</v>
      </c>
      <c r="D206" s="162" t="s">
        <v>1148</v>
      </c>
    </row>
    <row r="207" spans="1:4" ht="10.5" customHeight="1" x14ac:dyDescent="0.25">
      <c r="A207" s="162" t="s">
        <v>1260</v>
      </c>
      <c r="B207" s="162" t="s">
        <v>1626</v>
      </c>
      <c r="C207" s="162" t="s">
        <v>1627</v>
      </c>
      <c r="D207" s="162" t="s">
        <v>1547</v>
      </c>
    </row>
    <row r="208" spans="1:4" ht="10.5" customHeight="1" x14ac:dyDescent="0.25">
      <c r="A208" s="162" t="s">
        <v>1260</v>
      </c>
      <c r="B208" s="162" t="s">
        <v>1628</v>
      </c>
      <c r="C208" s="162" t="s">
        <v>1629</v>
      </c>
      <c r="D208" s="162" t="s">
        <v>1148</v>
      </c>
    </row>
    <row r="209" spans="1:4" ht="10.5" customHeight="1" x14ac:dyDescent="0.25">
      <c r="A209" s="162" t="s">
        <v>1264</v>
      </c>
      <c r="B209" s="162" t="s">
        <v>1630</v>
      </c>
      <c r="C209" s="162" t="s">
        <v>1631</v>
      </c>
      <c r="D209" s="162" t="s">
        <v>1148</v>
      </c>
    </row>
    <row r="210" spans="1:4" ht="10.5" customHeight="1" x14ac:dyDescent="0.25">
      <c r="A210" s="162" t="s">
        <v>1264</v>
      </c>
      <c r="B210" s="162" t="s">
        <v>1264</v>
      </c>
      <c r="C210" s="162" t="s">
        <v>1632</v>
      </c>
      <c r="D210" s="162" t="s">
        <v>1144</v>
      </c>
    </row>
    <row r="211" spans="1:4" ht="10.5" customHeight="1" x14ac:dyDescent="0.25">
      <c r="A211" s="162" t="s">
        <v>1264</v>
      </c>
      <c r="B211" s="162" t="s">
        <v>1633</v>
      </c>
      <c r="C211" s="162" t="s">
        <v>1634</v>
      </c>
      <c r="D211" s="162" t="s">
        <v>1148</v>
      </c>
    </row>
    <row r="212" spans="1:4" ht="10.5" customHeight="1" x14ac:dyDescent="0.25">
      <c r="A212" s="162" t="s">
        <v>1264</v>
      </c>
      <c r="B212" s="162" t="s">
        <v>1635</v>
      </c>
      <c r="C212" s="162" t="s">
        <v>1636</v>
      </c>
      <c r="D212" s="162" t="s">
        <v>1148</v>
      </c>
    </row>
    <row r="213" spans="1:4" ht="10.5" customHeight="1" x14ac:dyDescent="0.25">
      <c r="A213" s="162" t="s">
        <v>1268</v>
      </c>
      <c r="B213" s="162" t="s">
        <v>1637</v>
      </c>
      <c r="C213" s="162" t="s">
        <v>1638</v>
      </c>
      <c r="D213" s="162" t="s">
        <v>1148</v>
      </c>
    </row>
    <row r="214" spans="1:4" ht="10.5" customHeight="1" x14ac:dyDescent="0.25">
      <c r="A214" s="162" t="s">
        <v>1268</v>
      </c>
      <c r="B214" s="162" t="s">
        <v>1639</v>
      </c>
      <c r="C214" s="162" t="s">
        <v>1640</v>
      </c>
      <c r="D214" s="162" t="s">
        <v>1148</v>
      </c>
    </row>
    <row r="215" spans="1:4" ht="10.5" customHeight="1" x14ac:dyDescent="0.25">
      <c r="A215" s="162" t="s">
        <v>1268</v>
      </c>
      <c r="B215" s="162" t="s">
        <v>1641</v>
      </c>
      <c r="C215" s="162" t="s">
        <v>1642</v>
      </c>
      <c r="D215" s="162" t="s">
        <v>1148</v>
      </c>
    </row>
    <row r="216" spans="1:4" ht="10.5" customHeight="1" x14ac:dyDescent="0.25">
      <c r="A216" s="162" t="s">
        <v>1268</v>
      </c>
      <c r="B216" s="162" t="s">
        <v>1643</v>
      </c>
      <c r="C216" s="162" t="s">
        <v>1644</v>
      </c>
      <c r="D216" s="162" t="s">
        <v>1148</v>
      </c>
    </row>
    <row r="217" spans="1:4" ht="10.5" customHeight="1" x14ac:dyDescent="0.25">
      <c r="A217" s="162" t="s">
        <v>1268</v>
      </c>
      <c r="B217" s="162" t="s">
        <v>1645</v>
      </c>
      <c r="C217" s="162" t="s">
        <v>1646</v>
      </c>
      <c r="D217" s="162" t="s">
        <v>1148</v>
      </c>
    </row>
    <row r="218" spans="1:4" ht="10.5" customHeight="1" x14ac:dyDescent="0.25">
      <c r="A218" s="162" t="s">
        <v>1268</v>
      </c>
      <c r="B218" s="162" t="s">
        <v>1268</v>
      </c>
      <c r="C218" s="162" t="s">
        <v>1647</v>
      </c>
      <c r="D218" s="162" t="s">
        <v>1144</v>
      </c>
    </row>
    <row r="219" spans="1:4" ht="10.5" customHeight="1" x14ac:dyDescent="0.25">
      <c r="A219" s="162" t="s">
        <v>1268</v>
      </c>
      <c r="B219" s="162" t="s">
        <v>1648</v>
      </c>
      <c r="C219" s="162" t="s">
        <v>1649</v>
      </c>
      <c r="D219" s="162" t="s">
        <v>1148</v>
      </c>
    </row>
    <row r="220" spans="1:4" ht="10.5" customHeight="1" x14ac:dyDescent="0.25">
      <c r="A220" s="162" t="s">
        <v>1268</v>
      </c>
      <c r="B220" s="162" t="s">
        <v>1650</v>
      </c>
      <c r="C220" s="162" t="s">
        <v>1651</v>
      </c>
      <c r="D220" s="162" t="s">
        <v>1148</v>
      </c>
    </row>
    <row r="221" spans="1:4" ht="10.5" customHeight="1" x14ac:dyDescent="0.25">
      <c r="A221" s="162" t="s">
        <v>1268</v>
      </c>
      <c r="B221" s="162" t="s">
        <v>1652</v>
      </c>
      <c r="C221" s="162" t="s">
        <v>1653</v>
      </c>
      <c r="D221" s="162" t="s">
        <v>1148</v>
      </c>
    </row>
    <row r="222" spans="1:4" ht="10.5" customHeight="1" x14ac:dyDescent="0.25">
      <c r="A222" s="162" t="s">
        <v>1268</v>
      </c>
      <c r="B222" s="162" t="s">
        <v>1654</v>
      </c>
      <c r="C222" s="162" t="s">
        <v>1655</v>
      </c>
      <c r="D222" s="162" t="s">
        <v>1148</v>
      </c>
    </row>
    <row r="223" spans="1:4" ht="10.5" customHeight="1" x14ac:dyDescent="0.25">
      <c r="A223" s="162" t="s">
        <v>1271</v>
      </c>
      <c r="B223" s="162" t="s">
        <v>1656</v>
      </c>
      <c r="C223" s="162" t="s">
        <v>1657</v>
      </c>
      <c r="D223" s="162" t="s">
        <v>1148</v>
      </c>
    </row>
    <row r="224" spans="1:4" ht="10.5" customHeight="1" x14ac:dyDescent="0.25">
      <c r="A224" s="162" t="s">
        <v>1271</v>
      </c>
      <c r="B224" s="162" t="s">
        <v>1658</v>
      </c>
      <c r="C224" s="162" t="s">
        <v>1659</v>
      </c>
      <c r="D224" s="162" t="s">
        <v>1148</v>
      </c>
    </row>
    <row r="225" spans="1:4" ht="10.5" customHeight="1" x14ac:dyDescent="0.25">
      <c r="A225" s="162" t="s">
        <v>1271</v>
      </c>
      <c r="B225" s="162" t="s">
        <v>1660</v>
      </c>
      <c r="C225" s="162" t="s">
        <v>1661</v>
      </c>
      <c r="D225" s="162" t="s">
        <v>1148</v>
      </c>
    </row>
    <row r="226" spans="1:4" ht="10.5" customHeight="1" x14ac:dyDescent="0.25">
      <c r="A226" s="162" t="s">
        <v>1271</v>
      </c>
      <c r="B226" s="162" t="s">
        <v>1662</v>
      </c>
      <c r="C226" s="162" t="s">
        <v>1663</v>
      </c>
      <c r="D226" s="162" t="s">
        <v>1148</v>
      </c>
    </row>
    <row r="227" spans="1:4" ht="10.5" customHeight="1" x14ac:dyDescent="0.25">
      <c r="A227" s="162" t="s">
        <v>1271</v>
      </c>
      <c r="B227" s="162" t="s">
        <v>1664</v>
      </c>
      <c r="C227" s="162" t="s">
        <v>1665</v>
      </c>
      <c r="D227" s="162" t="s">
        <v>1148</v>
      </c>
    </row>
    <row r="228" spans="1:4" ht="10.5" customHeight="1" x14ac:dyDescent="0.25">
      <c r="A228" s="162" t="s">
        <v>1271</v>
      </c>
      <c r="B228" s="162" t="s">
        <v>1271</v>
      </c>
      <c r="C228" s="162" t="s">
        <v>1666</v>
      </c>
      <c r="D228" s="162" t="s">
        <v>1144</v>
      </c>
    </row>
    <row r="229" spans="1:4" ht="10.5" customHeight="1" x14ac:dyDescent="0.25">
      <c r="A229" s="162" t="s">
        <v>1271</v>
      </c>
      <c r="B229" s="162" t="s">
        <v>1667</v>
      </c>
      <c r="C229" s="162" t="s">
        <v>1668</v>
      </c>
      <c r="D229" s="162" t="s">
        <v>1148</v>
      </c>
    </row>
    <row r="230" spans="1:4" ht="10.5" customHeight="1" x14ac:dyDescent="0.25">
      <c r="A230" s="162" t="s">
        <v>1271</v>
      </c>
      <c r="B230" s="162" t="s">
        <v>1669</v>
      </c>
      <c r="C230" s="162" t="s">
        <v>1670</v>
      </c>
      <c r="D230" s="162" t="s">
        <v>1148</v>
      </c>
    </row>
    <row r="231" spans="1:4" ht="10.5" customHeight="1" x14ac:dyDescent="0.25">
      <c r="A231" s="162" t="s">
        <v>1271</v>
      </c>
      <c r="B231" s="162" t="s">
        <v>1671</v>
      </c>
      <c r="C231" s="162" t="s">
        <v>1672</v>
      </c>
      <c r="D231" s="162" t="s">
        <v>1148</v>
      </c>
    </row>
    <row r="232" spans="1:4" ht="10.5" customHeight="1" x14ac:dyDescent="0.25">
      <c r="A232" s="162" t="s">
        <v>1275</v>
      </c>
      <c r="B232" s="162" t="s">
        <v>1673</v>
      </c>
      <c r="C232" s="162" t="s">
        <v>1674</v>
      </c>
      <c r="D232" s="162" t="s">
        <v>1148</v>
      </c>
    </row>
    <row r="233" spans="1:4" ht="10.5" customHeight="1" x14ac:dyDescent="0.25">
      <c r="A233" s="162" t="s">
        <v>1275</v>
      </c>
      <c r="B233" s="162" t="s">
        <v>1675</v>
      </c>
      <c r="C233" s="162" t="s">
        <v>1676</v>
      </c>
      <c r="D233" s="162" t="s">
        <v>1148</v>
      </c>
    </row>
    <row r="234" spans="1:4" ht="10.5" customHeight="1" x14ac:dyDescent="0.25">
      <c r="A234" s="162" t="s">
        <v>1275</v>
      </c>
      <c r="B234" s="162" t="s">
        <v>1677</v>
      </c>
      <c r="C234" s="162" t="s">
        <v>1678</v>
      </c>
      <c r="D234" s="162" t="s">
        <v>1148</v>
      </c>
    </row>
    <row r="235" spans="1:4" ht="10.5" customHeight="1" x14ac:dyDescent="0.25">
      <c r="A235" s="162" t="s">
        <v>1275</v>
      </c>
      <c r="B235" s="162" t="s">
        <v>1679</v>
      </c>
      <c r="C235" s="162" t="s">
        <v>1680</v>
      </c>
      <c r="D235" s="162" t="s">
        <v>1148</v>
      </c>
    </row>
    <row r="236" spans="1:4" ht="10.5" customHeight="1" x14ac:dyDescent="0.25">
      <c r="A236" s="162" t="s">
        <v>1275</v>
      </c>
      <c r="B236" s="162" t="s">
        <v>1681</v>
      </c>
      <c r="C236" s="162" t="s">
        <v>1682</v>
      </c>
      <c r="D236" s="162" t="s">
        <v>1148</v>
      </c>
    </row>
    <row r="237" spans="1:4" ht="10.5" customHeight="1" x14ac:dyDescent="0.25">
      <c r="A237" s="162" t="s">
        <v>1275</v>
      </c>
      <c r="B237" s="162" t="s">
        <v>1683</v>
      </c>
      <c r="C237" s="162" t="s">
        <v>1684</v>
      </c>
      <c r="D237" s="162" t="s">
        <v>1148</v>
      </c>
    </row>
    <row r="238" spans="1:4" ht="10.5" customHeight="1" x14ac:dyDescent="0.25">
      <c r="A238" s="162" t="s">
        <v>1275</v>
      </c>
      <c r="B238" s="162" t="s">
        <v>1275</v>
      </c>
      <c r="C238" s="162" t="s">
        <v>1685</v>
      </c>
      <c r="D238" s="162" t="s">
        <v>1144</v>
      </c>
    </row>
    <row r="239" spans="1:4" ht="10.5" customHeight="1" x14ac:dyDescent="0.25">
      <c r="A239" s="162" t="s">
        <v>1275</v>
      </c>
      <c r="B239" s="162" t="s">
        <v>1686</v>
      </c>
      <c r="C239" s="162" t="s">
        <v>1687</v>
      </c>
      <c r="D239" s="162" t="s">
        <v>1223</v>
      </c>
    </row>
    <row r="240" spans="1:4" ht="10.5" customHeight="1" x14ac:dyDescent="0.25">
      <c r="A240" s="162" t="s">
        <v>1275</v>
      </c>
      <c r="B240" s="162" t="s">
        <v>1688</v>
      </c>
      <c r="C240" s="162" t="s">
        <v>1689</v>
      </c>
      <c r="D240" s="162" t="s">
        <v>1148</v>
      </c>
    </row>
    <row r="241" spans="1:4" ht="10.5" customHeight="1" x14ac:dyDescent="0.25">
      <c r="A241" s="162" t="s">
        <v>1275</v>
      </c>
      <c r="B241" s="162" t="s">
        <v>1578</v>
      </c>
      <c r="C241" s="162" t="s">
        <v>1690</v>
      </c>
      <c r="D241" s="162" t="s">
        <v>1148</v>
      </c>
    </row>
    <row r="242" spans="1:4" ht="10.5" customHeight="1" x14ac:dyDescent="0.25">
      <c r="A242" s="162" t="s">
        <v>1275</v>
      </c>
      <c r="B242" s="162" t="s">
        <v>1691</v>
      </c>
      <c r="C242" s="162" t="s">
        <v>1692</v>
      </c>
      <c r="D242" s="162" t="s">
        <v>1148</v>
      </c>
    </row>
    <row r="243" spans="1:4" ht="10.5" customHeight="1" x14ac:dyDescent="0.25">
      <c r="A243" s="162" t="s">
        <v>1275</v>
      </c>
      <c r="B243" s="162" t="s">
        <v>1693</v>
      </c>
      <c r="C243" s="162" t="s">
        <v>1694</v>
      </c>
      <c r="D243" s="162" t="s">
        <v>1148</v>
      </c>
    </row>
    <row r="244" spans="1:4" ht="10.5" customHeight="1" x14ac:dyDescent="0.25">
      <c r="A244" s="162" t="s">
        <v>1275</v>
      </c>
      <c r="B244" s="162" t="s">
        <v>1695</v>
      </c>
      <c r="C244" s="162" t="s">
        <v>1696</v>
      </c>
      <c r="D244" s="162" t="s">
        <v>1148</v>
      </c>
    </row>
    <row r="245" spans="1:4" ht="10.5" customHeight="1" x14ac:dyDescent="0.25">
      <c r="A245" s="162" t="s">
        <v>1275</v>
      </c>
      <c r="B245" s="162" t="s">
        <v>1697</v>
      </c>
      <c r="C245" s="162" t="s">
        <v>1698</v>
      </c>
      <c r="D245" s="162" t="s">
        <v>1148</v>
      </c>
    </row>
    <row r="246" spans="1:4" ht="10.5" customHeight="1" x14ac:dyDescent="0.25">
      <c r="A246" s="162" t="s">
        <v>1279</v>
      </c>
      <c r="B246" s="162" t="s">
        <v>1699</v>
      </c>
      <c r="C246" s="162" t="s">
        <v>1700</v>
      </c>
      <c r="D246" s="162" t="s">
        <v>1148</v>
      </c>
    </row>
    <row r="247" spans="1:4" ht="10.5" customHeight="1" x14ac:dyDescent="0.25">
      <c r="A247" s="162" t="s">
        <v>1279</v>
      </c>
      <c r="B247" s="162" t="s">
        <v>1701</v>
      </c>
      <c r="C247" s="162" t="s">
        <v>1702</v>
      </c>
      <c r="D247" s="162" t="s">
        <v>1148</v>
      </c>
    </row>
    <row r="248" spans="1:4" ht="10.5" customHeight="1" x14ac:dyDescent="0.25">
      <c r="A248" s="162" t="s">
        <v>1279</v>
      </c>
      <c r="B248" s="162" t="s">
        <v>1279</v>
      </c>
      <c r="C248" s="162" t="s">
        <v>1703</v>
      </c>
      <c r="D248" s="162" t="s">
        <v>1144</v>
      </c>
    </row>
    <row r="249" spans="1:4" ht="10.5" customHeight="1" x14ac:dyDescent="0.25">
      <c r="A249" s="162" t="s">
        <v>1279</v>
      </c>
      <c r="B249" s="162" t="s">
        <v>1704</v>
      </c>
      <c r="C249" s="162" t="s">
        <v>1705</v>
      </c>
      <c r="D249" s="162" t="s">
        <v>1148</v>
      </c>
    </row>
    <row r="250" spans="1:4" ht="10.5" customHeight="1" x14ac:dyDescent="0.25">
      <c r="A250" s="162" t="s">
        <v>1279</v>
      </c>
      <c r="B250" s="162" t="s">
        <v>1706</v>
      </c>
      <c r="C250" s="162" t="s">
        <v>1707</v>
      </c>
      <c r="D250" s="162" t="s">
        <v>1148</v>
      </c>
    </row>
    <row r="251" spans="1:4" ht="10.5" customHeight="1" x14ac:dyDescent="0.25">
      <c r="A251" s="162" t="s">
        <v>1279</v>
      </c>
      <c r="B251" s="162" t="s">
        <v>1708</v>
      </c>
      <c r="C251" s="162" t="s">
        <v>1709</v>
      </c>
      <c r="D251" s="162" t="s">
        <v>1148</v>
      </c>
    </row>
    <row r="252" spans="1:4" ht="10.5" customHeight="1" x14ac:dyDescent="0.25">
      <c r="A252" s="162" t="s">
        <v>1279</v>
      </c>
      <c r="B252" s="162" t="s">
        <v>1710</v>
      </c>
      <c r="C252" s="162" t="s">
        <v>1711</v>
      </c>
      <c r="D252" s="162" t="s">
        <v>1148</v>
      </c>
    </row>
    <row r="253" spans="1:4" ht="10.5" customHeight="1" x14ac:dyDescent="0.25">
      <c r="A253" s="162" t="s">
        <v>1279</v>
      </c>
      <c r="B253" s="162" t="s">
        <v>1712</v>
      </c>
      <c r="C253" s="162" t="s">
        <v>1713</v>
      </c>
      <c r="D253" s="162" t="s">
        <v>1148</v>
      </c>
    </row>
    <row r="254" spans="1:4" ht="10.5" customHeight="1" x14ac:dyDescent="0.25">
      <c r="A254" s="162" t="s">
        <v>1283</v>
      </c>
      <c r="B254" s="162" t="s">
        <v>1714</v>
      </c>
      <c r="C254" s="162" t="s">
        <v>1715</v>
      </c>
      <c r="D254" s="162" t="s">
        <v>1148</v>
      </c>
    </row>
    <row r="255" spans="1:4" ht="10.5" customHeight="1" x14ac:dyDescent="0.25">
      <c r="A255" s="162" t="s">
        <v>1283</v>
      </c>
      <c r="B255" s="162" t="s">
        <v>1716</v>
      </c>
      <c r="C255" s="162" t="s">
        <v>1717</v>
      </c>
      <c r="D255" s="162" t="s">
        <v>1148</v>
      </c>
    </row>
    <row r="256" spans="1:4" ht="10.5" customHeight="1" x14ac:dyDescent="0.25">
      <c r="A256" s="162" t="s">
        <v>1283</v>
      </c>
      <c r="B256" s="162" t="s">
        <v>1718</v>
      </c>
      <c r="C256" s="162" t="s">
        <v>1719</v>
      </c>
      <c r="D256" s="162" t="s">
        <v>1148</v>
      </c>
    </row>
    <row r="257" spans="1:4" ht="10.5" customHeight="1" x14ac:dyDescent="0.25">
      <c r="A257" s="162" t="s">
        <v>1283</v>
      </c>
      <c r="B257" s="162" t="s">
        <v>1720</v>
      </c>
      <c r="C257" s="162" t="s">
        <v>1721</v>
      </c>
      <c r="D257" s="162" t="s">
        <v>1148</v>
      </c>
    </row>
    <row r="258" spans="1:4" ht="10.5" customHeight="1" x14ac:dyDescent="0.25">
      <c r="A258" s="162" t="s">
        <v>1283</v>
      </c>
      <c r="B258" s="162" t="s">
        <v>1722</v>
      </c>
      <c r="C258" s="162" t="s">
        <v>1723</v>
      </c>
      <c r="D258" s="162" t="s">
        <v>1148</v>
      </c>
    </row>
    <row r="259" spans="1:4" ht="10.5" customHeight="1" x14ac:dyDescent="0.25">
      <c r="A259" s="162" t="s">
        <v>1283</v>
      </c>
      <c r="B259" s="162" t="s">
        <v>1724</v>
      </c>
      <c r="C259" s="162" t="s">
        <v>1725</v>
      </c>
      <c r="D259" s="162" t="s">
        <v>1148</v>
      </c>
    </row>
    <row r="260" spans="1:4" ht="10.5" customHeight="1" x14ac:dyDescent="0.25">
      <c r="A260" s="162" t="s">
        <v>1283</v>
      </c>
      <c r="B260" s="162" t="s">
        <v>1283</v>
      </c>
      <c r="C260" s="162" t="s">
        <v>1726</v>
      </c>
      <c r="D260" s="162" t="s">
        <v>1144</v>
      </c>
    </row>
    <row r="261" spans="1:4" ht="10.5" customHeight="1" x14ac:dyDescent="0.25">
      <c r="A261" s="162" t="s">
        <v>1283</v>
      </c>
      <c r="B261" s="162" t="s">
        <v>1727</v>
      </c>
      <c r="C261" s="162" t="s">
        <v>1728</v>
      </c>
      <c r="D261" s="162" t="s">
        <v>1223</v>
      </c>
    </row>
    <row r="262" spans="1:4" ht="10.5" customHeight="1" x14ac:dyDescent="0.25">
      <c r="A262" s="162" t="s">
        <v>1283</v>
      </c>
      <c r="B262" s="162" t="s">
        <v>1729</v>
      </c>
      <c r="C262" s="162" t="s">
        <v>1730</v>
      </c>
      <c r="D262" s="162" t="s">
        <v>1148</v>
      </c>
    </row>
    <row r="263" spans="1:4" ht="10.5" customHeight="1" x14ac:dyDescent="0.25">
      <c r="A263" s="162" t="s">
        <v>1283</v>
      </c>
      <c r="B263" s="162" t="s">
        <v>1731</v>
      </c>
      <c r="C263" s="162" t="s">
        <v>1732</v>
      </c>
      <c r="D263" s="162" t="s">
        <v>1148</v>
      </c>
    </row>
    <row r="264" spans="1:4" ht="10.5" customHeight="1" x14ac:dyDescent="0.25">
      <c r="A264" s="162" t="s">
        <v>1287</v>
      </c>
      <c r="B264" s="162" t="s">
        <v>1733</v>
      </c>
      <c r="C264" s="162" t="s">
        <v>1734</v>
      </c>
      <c r="D264" s="162" t="s">
        <v>1148</v>
      </c>
    </row>
    <row r="265" spans="1:4" ht="10.5" customHeight="1" x14ac:dyDescent="0.25">
      <c r="A265" s="162" t="s">
        <v>1287</v>
      </c>
      <c r="B265" s="162" t="s">
        <v>1528</v>
      </c>
      <c r="C265" s="162" t="s">
        <v>1735</v>
      </c>
      <c r="D265" s="162" t="s">
        <v>1148</v>
      </c>
    </row>
    <row r="266" spans="1:4" ht="10.5" customHeight="1" x14ac:dyDescent="0.25">
      <c r="A266" s="162" t="s">
        <v>1287</v>
      </c>
      <c r="B266" s="162" t="s">
        <v>1736</v>
      </c>
      <c r="C266" s="162" t="s">
        <v>1737</v>
      </c>
      <c r="D266" s="162" t="s">
        <v>1148</v>
      </c>
    </row>
    <row r="267" spans="1:4" ht="10.5" customHeight="1" x14ac:dyDescent="0.25">
      <c r="A267" s="162" t="s">
        <v>1287</v>
      </c>
      <c r="B267" s="162" t="s">
        <v>1738</v>
      </c>
      <c r="C267" s="162" t="s">
        <v>1739</v>
      </c>
      <c r="D267" s="162" t="s">
        <v>1148</v>
      </c>
    </row>
    <row r="268" spans="1:4" ht="10.5" customHeight="1" x14ac:dyDescent="0.25">
      <c r="A268" s="162" t="s">
        <v>1287</v>
      </c>
      <c r="B268" s="162" t="s">
        <v>1287</v>
      </c>
      <c r="C268" s="162" t="s">
        <v>1740</v>
      </c>
      <c r="D268" s="162" t="s">
        <v>1144</v>
      </c>
    </row>
    <row r="269" spans="1:4" ht="10.5" customHeight="1" x14ac:dyDescent="0.25">
      <c r="A269" s="162" t="s">
        <v>1287</v>
      </c>
      <c r="B269" s="162" t="s">
        <v>1741</v>
      </c>
      <c r="C269" s="162" t="s">
        <v>1742</v>
      </c>
      <c r="D269" s="162" t="s">
        <v>1148</v>
      </c>
    </row>
    <row r="270" spans="1:4" ht="10.5" customHeight="1" x14ac:dyDescent="0.25">
      <c r="A270" s="162" t="s">
        <v>1287</v>
      </c>
      <c r="B270" s="162" t="s">
        <v>1743</v>
      </c>
      <c r="C270" s="162" t="s">
        <v>1744</v>
      </c>
      <c r="D270" s="162" t="s">
        <v>1148</v>
      </c>
    </row>
    <row r="271" spans="1:4" ht="10.5" customHeight="1" x14ac:dyDescent="0.25">
      <c r="A271" s="162" t="s">
        <v>1287</v>
      </c>
      <c r="B271" s="162" t="s">
        <v>1745</v>
      </c>
      <c r="C271" s="162" t="s">
        <v>1746</v>
      </c>
      <c r="D271" s="162" t="s">
        <v>1148</v>
      </c>
    </row>
    <row r="272" spans="1:4" ht="10.5" customHeight="1" x14ac:dyDescent="0.25">
      <c r="A272" s="162" t="s">
        <v>1290</v>
      </c>
      <c r="B272" s="162" t="s">
        <v>1747</v>
      </c>
      <c r="C272" s="162" t="s">
        <v>1748</v>
      </c>
      <c r="D272" s="162" t="s">
        <v>1148</v>
      </c>
    </row>
    <row r="273" spans="1:4" ht="10.5" customHeight="1" x14ac:dyDescent="0.25">
      <c r="A273" s="162" t="s">
        <v>1290</v>
      </c>
      <c r="B273" s="162" t="s">
        <v>1749</v>
      </c>
      <c r="C273" s="162" t="s">
        <v>1750</v>
      </c>
      <c r="D273" s="162" t="s">
        <v>1148</v>
      </c>
    </row>
    <row r="274" spans="1:4" ht="10.5" customHeight="1" x14ac:dyDescent="0.25">
      <c r="A274" s="162" t="s">
        <v>1290</v>
      </c>
      <c r="B274" s="162" t="s">
        <v>1751</v>
      </c>
      <c r="C274" s="162" t="s">
        <v>1752</v>
      </c>
      <c r="D274" s="162" t="s">
        <v>1148</v>
      </c>
    </row>
    <row r="275" spans="1:4" ht="10.5" customHeight="1" x14ac:dyDescent="0.25">
      <c r="A275" s="162" t="s">
        <v>1290</v>
      </c>
      <c r="B275" s="162" t="s">
        <v>1753</v>
      </c>
      <c r="C275" s="162" t="s">
        <v>1754</v>
      </c>
      <c r="D275" s="162" t="s">
        <v>1148</v>
      </c>
    </row>
    <row r="276" spans="1:4" ht="10.5" customHeight="1" x14ac:dyDescent="0.25">
      <c r="A276" s="162" t="s">
        <v>1290</v>
      </c>
      <c r="B276" s="162" t="s">
        <v>1755</v>
      </c>
      <c r="C276" s="162" t="s">
        <v>1756</v>
      </c>
      <c r="D276" s="162" t="s">
        <v>1148</v>
      </c>
    </row>
    <row r="277" spans="1:4" ht="10.5" customHeight="1" x14ac:dyDescent="0.25">
      <c r="A277" s="162" t="s">
        <v>1290</v>
      </c>
      <c r="B277" s="162" t="s">
        <v>1757</v>
      </c>
      <c r="C277" s="162" t="s">
        <v>1758</v>
      </c>
      <c r="D277" s="162" t="s">
        <v>1148</v>
      </c>
    </row>
    <row r="278" spans="1:4" ht="10.5" customHeight="1" x14ac:dyDescent="0.25">
      <c r="A278" s="162" t="s">
        <v>1290</v>
      </c>
      <c r="B278" s="162" t="s">
        <v>1290</v>
      </c>
      <c r="C278" s="162" t="s">
        <v>1759</v>
      </c>
      <c r="D278" s="162" t="s">
        <v>1144</v>
      </c>
    </row>
    <row r="279" spans="1:4" ht="10.5" customHeight="1" x14ac:dyDescent="0.25">
      <c r="A279" s="162" t="s">
        <v>1290</v>
      </c>
      <c r="B279" s="162" t="s">
        <v>1595</v>
      </c>
      <c r="C279" s="162" t="s">
        <v>1760</v>
      </c>
      <c r="D279" s="162" t="s">
        <v>1148</v>
      </c>
    </row>
    <row r="280" spans="1:4" ht="10.5" customHeight="1" x14ac:dyDescent="0.25">
      <c r="A280" s="162" t="s">
        <v>1290</v>
      </c>
      <c r="B280" s="162" t="s">
        <v>1761</v>
      </c>
      <c r="C280" s="162" t="s">
        <v>1762</v>
      </c>
      <c r="D280" s="162" t="s">
        <v>1148</v>
      </c>
    </row>
    <row r="281" spans="1:4" ht="10.5" customHeight="1" x14ac:dyDescent="0.25">
      <c r="A281" s="162" t="s">
        <v>1290</v>
      </c>
      <c r="B281" s="162" t="s">
        <v>1763</v>
      </c>
      <c r="C281" s="162" t="s">
        <v>1764</v>
      </c>
      <c r="D281" s="162" t="s">
        <v>1148</v>
      </c>
    </row>
    <row r="282" spans="1:4" ht="10.5" customHeight="1" x14ac:dyDescent="0.25">
      <c r="A282" s="162" t="s">
        <v>1290</v>
      </c>
      <c r="B282" s="162" t="s">
        <v>1765</v>
      </c>
      <c r="C282" s="162" t="s">
        <v>1766</v>
      </c>
      <c r="D282" s="162" t="s">
        <v>1148</v>
      </c>
    </row>
    <row r="283" spans="1:4" ht="10.5" customHeight="1" x14ac:dyDescent="0.25">
      <c r="A283" s="162" t="s">
        <v>1290</v>
      </c>
      <c r="B283" s="162" t="s">
        <v>1767</v>
      </c>
      <c r="C283" s="162" t="s">
        <v>1768</v>
      </c>
      <c r="D283" s="162" t="s">
        <v>1148</v>
      </c>
    </row>
    <row r="284" spans="1:4" ht="10.5" customHeight="1" x14ac:dyDescent="0.25">
      <c r="A284" s="162" t="s">
        <v>1290</v>
      </c>
      <c r="B284" s="162" t="s">
        <v>1769</v>
      </c>
      <c r="C284" s="162" t="s">
        <v>1770</v>
      </c>
      <c r="D284" s="162" t="s">
        <v>1148</v>
      </c>
    </row>
    <row r="285" spans="1:4" ht="10.5" customHeight="1" x14ac:dyDescent="0.25">
      <c r="A285" s="162" t="s">
        <v>1290</v>
      </c>
      <c r="B285" s="162" t="s">
        <v>1771</v>
      </c>
      <c r="C285" s="162" t="s">
        <v>1772</v>
      </c>
      <c r="D285" s="162" t="s">
        <v>1148</v>
      </c>
    </row>
    <row r="286" spans="1:4" ht="10.5" customHeight="1" x14ac:dyDescent="0.25">
      <c r="A286" s="162" t="s">
        <v>1290</v>
      </c>
      <c r="B286" s="162" t="s">
        <v>1773</v>
      </c>
      <c r="C286" s="162" t="s">
        <v>1774</v>
      </c>
      <c r="D286" s="162" t="s">
        <v>1148</v>
      </c>
    </row>
    <row r="287" spans="1:4" ht="10.5" customHeight="1" x14ac:dyDescent="0.25">
      <c r="A287" s="162" t="s">
        <v>1290</v>
      </c>
      <c r="B287" s="162" t="s">
        <v>1775</v>
      </c>
      <c r="C287" s="162" t="s">
        <v>1776</v>
      </c>
      <c r="D287" s="162" t="s">
        <v>1148</v>
      </c>
    </row>
    <row r="288" spans="1:4" ht="10.5" customHeight="1" x14ac:dyDescent="0.25">
      <c r="A288" s="162" t="s">
        <v>1290</v>
      </c>
      <c r="B288" s="162" t="s">
        <v>1777</v>
      </c>
      <c r="C288" s="162" t="s">
        <v>1778</v>
      </c>
      <c r="D288" s="162" t="s">
        <v>1148</v>
      </c>
    </row>
    <row r="289" spans="1:4" ht="10.5" customHeight="1" x14ac:dyDescent="0.25">
      <c r="A289" s="162" t="s">
        <v>1290</v>
      </c>
      <c r="B289" s="162" t="s">
        <v>1779</v>
      </c>
      <c r="C289" s="162" t="s">
        <v>1780</v>
      </c>
      <c r="D289" s="162" t="s">
        <v>1148</v>
      </c>
    </row>
    <row r="290" spans="1:4" ht="10.5" customHeight="1" x14ac:dyDescent="0.25">
      <c r="A290" s="162" t="s">
        <v>1290</v>
      </c>
      <c r="B290" s="162" t="s">
        <v>1781</v>
      </c>
      <c r="C290" s="162" t="s">
        <v>1782</v>
      </c>
      <c r="D290" s="162" t="s">
        <v>1148</v>
      </c>
    </row>
    <row r="291" spans="1:4" ht="10.5" customHeight="1" x14ac:dyDescent="0.25">
      <c r="A291" s="162" t="s">
        <v>1294</v>
      </c>
      <c r="B291" s="162" t="s">
        <v>1146</v>
      </c>
      <c r="C291" s="162" t="s">
        <v>1783</v>
      </c>
      <c r="D291" s="162" t="s">
        <v>1148</v>
      </c>
    </row>
    <row r="292" spans="1:4" ht="10.5" customHeight="1" x14ac:dyDescent="0.25">
      <c r="A292" s="162" t="s">
        <v>1294</v>
      </c>
      <c r="B292" s="162" t="s">
        <v>1656</v>
      </c>
      <c r="C292" s="162" t="s">
        <v>1784</v>
      </c>
      <c r="D292" s="162" t="s">
        <v>1148</v>
      </c>
    </row>
    <row r="293" spans="1:4" ht="10.5" customHeight="1" x14ac:dyDescent="0.25">
      <c r="A293" s="162" t="s">
        <v>1294</v>
      </c>
      <c r="B293" s="162" t="s">
        <v>1785</v>
      </c>
      <c r="C293" s="162" t="s">
        <v>1786</v>
      </c>
      <c r="D293" s="162" t="s">
        <v>1148</v>
      </c>
    </row>
    <row r="294" spans="1:4" ht="10.5" customHeight="1" x14ac:dyDescent="0.25">
      <c r="A294" s="162" t="s">
        <v>1294</v>
      </c>
      <c r="B294" s="162" t="s">
        <v>1787</v>
      </c>
      <c r="C294" s="162" t="s">
        <v>1788</v>
      </c>
      <c r="D294" s="162" t="s">
        <v>1148</v>
      </c>
    </row>
    <row r="295" spans="1:4" ht="10.5" customHeight="1" x14ac:dyDescent="0.25">
      <c r="A295" s="162" t="s">
        <v>1294</v>
      </c>
      <c r="B295" s="162" t="s">
        <v>1789</v>
      </c>
      <c r="C295" s="162" t="s">
        <v>1790</v>
      </c>
      <c r="D295" s="162" t="s">
        <v>1148</v>
      </c>
    </row>
    <row r="296" spans="1:4" ht="10.5" customHeight="1" x14ac:dyDescent="0.25">
      <c r="A296" s="162" t="s">
        <v>1294</v>
      </c>
      <c r="B296" s="162" t="s">
        <v>1294</v>
      </c>
      <c r="C296" s="162" t="s">
        <v>1791</v>
      </c>
      <c r="D296" s="162" t="s">
        <v>1144</v>
      </c>
    </row>
    <row r="297" spans="1:4" ht="10.5" customHeight="1" x14ac:dyDescent="0.25">
      <c r="A297" s="162" t="s">
        <v>1294</v>
      </c>
      <c r="B297" s="162" t="s">
        <v>1792</v>
      </c>
      <c r="C297" s="162" t="s">
        <v>1793</v>
      </c>
      <c r="D297" s="162" t="s">
        <v>1148</v>
      </c>
    </row>
    <row r="298" spans="1:4" ht="10.5" customHeight="1" x14ac:dyDescent="0.25">
      <c r="A298" s="162" t="s">
        <v>1294</v>
      </c>
      <c r="B298" s="162" t="s">
        <v>1794</v>
      </c>
      <c r="C298" s="162" t="s">
        <v>1795</v>
      </c>
      <c r="D298" s="162" t="s">
        <v>1148</v>
      </c>
    </row>
    <row r="299" spans="1:4" ht="10.5" customHeight="1" x14ac:dyDescent="0.25">
      <c r="A299" s="162" t="s">
        <v>1298</v>
      </c>
      <c r="B299" s="162" t="s">
        <v>1656</v>
      </c>
      <c r="C299" s="162" t="s">
        <v>1796</v>
      </c>
      <c r="D299" s="162" t="s">
        <v>1148</v>
      </c>
    </row>
    <row r="300" spans="1:4" ht="10.5" customHeight="1" x14ac:dyDescent="0.25">
      <c r="A300" s="162" t="s">
        <v>1298</v>
      </c>
      <c r="B300" s="162" t="s">
        <v>1797</v>
      </c>
      <c r="C300" s="162" t="s">
        <v>1798</v>
      </c>
      <c r="D300" s="162" t="s">
        <v>1148</v>
      </c>
    </row>
    <row r="301" spans="1:4" ht="10.5" customHeight="1" x14ac:dyDescent="0.25">
      <c r="A301" s="162" t="s">
        <v>1298</v>
      </c>
      <c r="B301" s="162" t="s">
        <v>1799</v>
      </c>
      <c r="C301" s="162" t="s">
        <v>1800</v>
      </c>
      <c r="D301" s="162" t="s">
        <v>1148</v>
      </c>
    </row>
    <row r="302" spans="1:4" ht="10.5" customHeight="1" x14ac:dyDescent="0.25">
      <c r="A302" s="162" t="s">
        <v>1298</v>
      </c>
      <c r="B302" s="162" t="s">
        <v>1801</v>
      </c>
      <c r="C302" s="162" t="s">
        <v>1802</v>
      </c>
      <c r="D302" s="162" t="s">
        <v>1547</v>
      </c>
    </row>
    <row r="303" spans="1:4" ht="10.5" customHeight="1" x14ac:dyDescent="0.25">
      <c r="A303" s="162" t="s">
        <v>1298</v>
      </c>
      <c r="B303" s="162" t="s">
        <v>1803</v>
      </c>
      <c r="C303" s="162" t="s">
        <v>1804</v>
      </c>
      <c r="D303" s="162" t="s">
        <v>1148</v>
      </c>
    </row>
    <row r="304" spans="1:4" ht="10.5" customHeight="1" x14ac:dyDescent="0.25">
      <c r="A304" s="162" t="s">
        <v>1298</v>
      </c>
      <c r="B304" s="162" t="s">
        <v>1805</v>
      </c>
      <c r="C304" s="162" t="s">
        <v>1806</v>
      </c>
      <c r="D304" s="162" t="s">
        <v>1148</v>
      </c>
    </row>
    <row r="305" spans="1:4" ht="10.5" customHeight="1" x14ac:dyDescent="0.25">
      <c r="A305" s="162" t="s">
        <v>1298</v>
      </c>
      <c r="B305" s="162" t="s">
        <v>1363</v>
      </c>
      <c r="C305" s="162" t="s">
        <v>1807</v>
      </c>
      <c r="D305" s="162" t="s">
        <v>1148</v>
      </c>
    </row>
    <row r="306" spans="1:4" ht="10.5" customHeight="1" x14ac:dyDescent="0.25">
      <c r="A306" s="162" t="s">
        <v>1298</v>
      </c>
      <c r="B306" s="162" t="s">
        <v>1808</v>
      </c>
      <c r="C306" s="162" t="s">
        <v>1809</v>
      </c>
      <c r="D306" s="162" t="s">
        <v>1148</v>
      </c>
    </row>
    <row r="307" spans="1:4" ht="10.5" customHeight="1" x14ac:dyDescent="0.25">
      <c r="A307" s="162" t="s">
        <v>1298</v>
      </c>
      <c r="B307" s="162" t="s">
        <v>1810</v>
      </c>
      <c r="C307" s="162" t="s">
        <v>1811</v>
      </c>
      <c r="D307" s="162" t="s">
        <v>1148</v>
      </c>
    </row>
    <row r="308" spans="1:4" ht="10.5" customHeight="1" x14ac:dyDescent="0.25">
      <c r="A308" s="162" t="s">
        <v>1298</v>
      </c>
      <c r="B308" s="162" t="s">
        <v>1812</v>
      </c>
      <c r="C308" s="162" t="s">
        <v>1813</v>
      </c>
      <c r="D308" s="162" t="s">
        <v>1148</v>
      </c>
    </row>
    <row r="309" spans="1:4" ht="10.5" customHeight="1" x14ac:dyDescent="0.25">
      <c r="A309" s="162" t="s">
        <v>1298</v>
      </c>
      <c r="B309" s="162" t="s">
        <v>1814</v>
      </c>
      <c r="C309" s="162" t="s">
        <v>1815</v>
      </c>
      <c r="D309" s="162" t="s">
        <v>1148</v>
      </c>
    </row>
    <row r="310" spans="1:4" ht="10.5" customHeight="1" x14ac:dyDescent="0.25">
      <c r="A310" s="162" t="s">
        <v>1298</v>
      </c>
      <c r="B310" s="162" t="s">
        <v>1298</v>
      </c>
      <c r="C310" s="162" t="s">
        <v>1816</v>
      </c>
      <c r="D310" s="162" t="s">
        <v>1144</v>
      </c>
    </row>
    <row r="311" spans="1:4" ht="10.5" customHeight="1" x14ac:dyDescent="0.25">
      <c r="A311" s="162" t="s">
        <v>1298</v>
      </c>
      <c r="B311" s="162" t="s">
        <v>1817</v>
      </c>
      <c r="C311" s="162" t="s">
        <v>1818</v>
      </c>
      <c r="D311" s="162" t="s">
        <v>1148</v>
      </c>
    </row>
    <row r="312" spans="1:4" ht="10.5" customHeight="1" x14ac:dyDescent="0.25">
      <c r="A312" s="162" t="s">
        <v>1302</v>
      </c>
      <c r="B312" s="162" t="s">
        <v>1819</v>
      </c>
      <c r="C312" s="162" t="s">
        <v>1820</v>
      </c>
      <c r="D312" s="162" t="s">
        <v>1148</v>
      </c>
    </row>
    <row r="313" spans="1:4" ht="10.5" customHeight="1" x14ac:dyDescent="0.25">
      <c r="A313" s="162" t="s">
        <v>1302</v>
      </c>
      <c r="B313" s="162" t="s">
        <v>1488</v>
      </c>
      <c r="C313" s="162" t="s">
        <v>1821</v>
      </c>
      <c r="D313" s="162" t="s">
        <v>1148</v>
      </c>
    </row>
    <row r="314" spans="1:4" ht="10.5" customHeight="1" x14ac:dyDescent="0.25">
      <c r="A314" s="162" t="s">
        <v>1302</v>
      </c>
      <c r="B314" s="162" t="s">
        <v>1822</v>
      </c>
      <c r="C314" s="162" t="s">
        <v>1823</v>
      </c>
      <c r="D314" s="162" t="s">
        <v>1148</v>
      </c>
    </row>
    <row r="315" spans="1:4" ht="10.5" customHeight="1" x14ac:dyDescent="0.25">
      <c r="A315" s="162" t="s">
        <v>1302</v>
      </c>
      <c r="B315" s="162" t="s">
        <v>1511</v>
      </c>
      <c r="C315" s="162" t="s">
        <v>1824</v>
      </c>
      <c r="D315" s="162" t="s">
        <v>1148</v>
      </c>
    </row>
    <row r="316" spans="1:4" ht="10.5" customHeight="1" x14ac:dyDescent="0.25">
      <c r="A316" s="162" t="s">
        <v>1302</v>
      </c>
      <c r="B316" s="162" t="s">
        <v>1495</v>
      </c>
      <c r="C316" s="162" t="s">
        <v>1825</v>
      </c>
      <c r="D316" s="162" t="s">
        <v>1148</v>
      </c>
    </row>
    <row r="317" spans="1:4" ht="10.5" customHeight="1" x14ac:dyDescent="0.25">
      <c r="A317" s="162" t="s">
        <v>1302</v>
      </c>
      <c r="B317" s="162" t="s">
        <v>1826</v>
      </c>
      <c r="C317" s="162" t="s">
        <v>1827</v>
      </c>
      <c r="D317" s="162" t="s">
        <v>1148</v>
      </c>
    </row>
    <row r="318" spans="1:4" ht="10.5" customHeight="1" x14ac:dyDescent="0.25">
      <c r="A318" s="162" t="s">
        <v>1302</v>
      </c>
      <c r="B318" s="162" t="s">
        <v>1828</v>
      </c>
      <c r="C318" s="162" t="s">
        <v>1829</v>
      </c>
      <c r="D318" s="162" t="s">
        <v>1148</v>
      </c>
    </row>
    <row r="319" spans="1:4" ht="10.5" customHeight="1" x14ac:dyDescent="0.25">
      <c r="A319" s="162" t="s">
        <v>1302</v>
      </c>
      <c r="B319" s="162" t="s">
        <v>1830</v>
      </c>
      <c r="C319" s="162" t="s">
        <v>1831</v>
      </c>
      <c r="D319" s="162" t="s">
        <v>1148</v>
      </c>
    </row>
    <row r="320" spans="1:4" ht="10.5" customHeight="1" x14ac:dyDescent="0.25">
      <c r="A320" s="162" t="s">
        <v>1302</v>
      </c>
      <c r="B320" s="162" t="s">
        <v>1302</v>
      </c>
      <c r="C320" s="162" t="s">
        <v>1832</v>
      </c>
      <c r="D320" s="162" t="s">
        <v>1144</v>
      </c>
    </row>
    <row r="321" spans="1:4" ht="10.5" customHeight="1" x14ac:dyDescent="0.25">
      <c r="A321" s="162" t="s">
        <v>1302</v>
      </c>
      <c r="B321" s="162" t="s">
        <v>1708</v>
      </c>
      <c r="C321" s="162" t="s">
        <v>1833</v>
      </c>
      <c r="D321" s="162" t="s">
        <v>1148</v>
      </c>
    </row>
    <row r="322" spans="1:4" ht="10.5" customHeight="1" x14ac:dyDescent="0.25">
      <c r="A322" s="162" t="s">
        <v>1302</v>
      </c>
      <c r="B322" s="162" t="s">
        <v>1834</v>
      </c>
      <c r="C322" s="162" t="s">
        <v>1835</v>
      </c>
      <c r="D322" s="162" t="s">
        <v>1148</v>
      </c>
    </row>
    <row r="323" spans="1:4" ht="10.5" customHeight="1" x14ac:dyDescent="0.25">
      <c r="A323" s="162" t="s">
        <v>1302</v>
      </c>
      <c r="B323" s="162" t="s">
        <v>1620</v>
      </c>
      <c r="C323" s="162" t="s">
        <v>1836</v>
      </c>
      <c r="D323" s="162" t="s">
        <v>1148</v>
      </c>
    </row>
    <row r="324" spans="1:4" ht="10.5" customHeight="1" x14ac:dyDescent="0.25">
      <c r="A324" s="162" t="s">
        <v>1306</v>
      </c>
      <c r="B324" s="162" t="s">
        <v>1837</v>
      </c>
      <c r="C324" s="162" t="s">
        <v>1838</v>
      </c>
      <c r="D324" s="162" t="s">
        <v>1148</v>
      </c>
    </row>
    <row r="325" spans="1:4" ht="10.5" customHeight="1" x14ac:dyDescent="0.25">
      <c r="A325" s="162" t="s">
        <v>1306</v>
      </c>
      <c r="B325" s="162" t="s">
        <v>1434</v>
      </c>
      <c r="C325" s="162" t="s">
        <v>1839</v>
      </c>
      <c r="D325" s="162" t="s">
        <v>1148</v>
      </c>
    </row>
    <row r="326" spans="1:4" ht="10.5" customHeight="1" x14ac:dyDescent="0.25">
      <c r="A326" s="162" t="s">
        <v>1306</v>
      </c>
      <c r="B326" s="162" t="s">
        <v>1840</v>
      </c>
      <c r="C326" s="162" t="s">
        <v>1841</v>
      </c>
      <c r="D326" s="162" t="s">
        <v>1148</v>
      </c>
    </row>
    <row r="327" spans="1:4" ht="10.5" customHeight="1" x14ac:dyDescent="0.25">
      <c r="A327" s="162" t="s">
        <v>1306</v>
      </c>
      <c r="B327" s="162" t="s">
        <v>1842</v>
      </c>
      <c r="C327" s="162" t="s">
        <v>1843</v>
      </c>
      <c r="D327" s="162" t="s">
        <v>1148</v>
      </c>
    </row>
    <row r="328" spans="1:4" ht="10.5" customHeight="1" x14ac:dyDescent="0.25">
      <c r="A328" s="162" t="s">
        <v>1306</v>
      </c>
      <c r="B328" s="162" t="s">
        <v>1844</v>
      </c>
      <c r="C328" s="162" t="s">
        <v>1845</v>
      </c>
      <c r="D328" s="162" t="s">
        <v>1148</v>
      </c>
    </row>
    <row r="329" spans="1:4" ht="10.5" customHeight="1" x14ac:dyDescent="0.25">
      <c r="A329" s="162" t="s">
        <v>1306</v>
      </c>
      <c r="B329" s="162" t="s">
        <v>1306</v>
      </c>
      <c r="C329" s="162" t="s">
        <v>1846</v>
      </c>
      <c r="D329" s="162" t="s">
        <v>1144</v>
      </c>
    </row>
    <row r="330" spans="1:4" ht="10.5" customHeight="1" x14ac:dyDescent="0.25">
      <c r="A330" s="162" t="s">
        <v>1306</v>
      </c>
      <c r="B330" s="162" t="s">
        <v>1847</v>
      </c>
      <c r="C330" s="162" t="s">
        <v>1848</v>
      </c>
      <c r="D330" s="162" t="s">
        <v>1148</v>
      </c>
    </row>
    <row r="331" spans="1:4" ht="10.5" customHeight="1" x14ac:dyDescent="0.25">
      <c r="A331" s="162" t="s">
        <v>1306</v>
      </c>
      <c r="B331" s="162" t="s">
        <v>1849</v>
      </c>
      <c r="C331" s="162" t="s">
        <v>1850</v>
      </c>
      <c r="D331" s="162" t="s">
        <v>1148</v>
      </c>
    </row>
    <row r="332" spans="1:4" ht="10.5" customHeight="1" x14ac:dyDescent="0.25">
      <c r="A332" s="162" t="s">
        <v>1306</v>
      </c>
      <c r="B332" s="162" t="s">
        <v>1851</v>
      </c>
      <c r="C332" s="162" t="s">
        <v>1852</v>
      </c>
      <c r="D332" s="162" t="s">
        <v>1148</v>
      </c>
    </row>
    <row r="333" spans="1:4" ht="10.5" customHeight="1" x14ac:dyDescent="0.25">
      <c r="A333" s="162" t="s">
        <v>1306</v>
      </c>
      <c r="B333" s="162" t="s">
        <v>1853</v>
      </c>
      <c r="C333" s="162" t="s">
        <v>1854</v>
      </c>
      <c r="D333" s="162" t="s">
        <v>1148</v>
      </c>
    </row>
    <row r="334" spans="1:4" ht="10.5" customHeight="1" x14ac:dyDescent="0.25">
      <c r="A334" s="162" t="s">
        <v>1310</v>
      </c>
      <c r="B334" s="162" t="s">
        <v>1855</v>
      </c>
      <c r="C334" s="162" t="s">
        <v>1856</v>
      </c>
      <c r="D334" s="162" t="s">
        <v>1148</v>
      </c>
    </row>
    <row r="335" spans="1:4" ht="10.5" customHeight="1" x14ac:dyDescent="0.25">
      <c r="A335" s="162" t="s">
        <v>1310</v>
      </c>
      <c r="B335" s="162" t="s">
        <v>1857</v>
      </c>
      <c r="C335" s="162" t="s">
        <v>1858</v>
      </c>
      <c r="D335" s="162" t="s">
        <v>1148</v>
      </c>
    </row>
    <row r="336" spans="1:4" ht="10.5" customHeight="1" x14ac:dyDescent="0.25">
      <c r="A336" s="162" t="s">
        <v>1310</v>
      </c>
      <c r="B336" s="162" t="s">
        <v>1859</v>
      </c>
      <c r="C336" s="162" t="s">
        <v>1860</v>
      </c>
      <c r="D336" s="162" t="s">
        <v>1148</v>
      </c>
    </row>
    <row r="337" spans="1:4" ht="10.5" customHeight="1" x14ac:dyDescent="0.25">
      <c r="A337" s="162" t="s">
        <v>1310</v>
      </c>
      <c r="B337" s="162" t="s">
        <v>1861</v>
      </c>
      <c r="C337" s="162" t="s">
        <v>1862</v>
      </c>
      <c r="D337" s="162" t="s">
        <v>1148</v>
      </c>
    </row>
    <row r="338" spans="1:4" ht="10.5" customHeight="1" x14ac:dyDescent="0.25">
      <c r="A338" s="162" t="s">
        <v>1310</v>
      </c>
      <c r="B338" s="162" t="s">
        <v>1595</v>
      </c>
      <c r="C338" s="162" t="s">
        <v>1863</v>
      </c>
      <c r="D338" s="162" t="s">
        <v>1148</v>
      </c>
    </row>
    <row r="339" spans="1:4" ht="10.5" customHeight="1" x14ac:dyDescent="0.25">
      <c r="A339" s="162" t="s">
        <v>1310</v>
      </c>
      <c r="B339" s="162" t="s">
        <v>1864</v>
      </c>
      <c r="C339" s="162" t="s">
        <v>1865</v>
      </c>
      <c r="D339" s="162" t="s">
        <v>1148</v>
      </c>
    </row>
    <row r="340" spans="1:4" ht="10.5" customHeight="1" x14ac:dyDescent="0.25">
      <c r="A340" s="162" t="s">
        <v>1310</v>
      </c>
      <c r="B340" s="162" t="s">
        <v>1866</v>
      </c>
      <c r="C340" s="162" t="s">
        <v>1867</v>
      </c>
      <c r="D340" s="162" t="s">
        <v>1148</v>
      </c>
    </row>
    <row r="341" spans="1:4" ht="10.5" customHeight="1" x14ac:dyDescent="0.25">
      <c r="A341" s="162" t="s">
        <v>1310</v>
      </c>
      <c r="B341" s="162" t="s">
        <v>1310</v>
      </c>
      <c r="C341" s="162" t="s">
        <v>1868</v>
      </c>
      <c r="D341" s="162" t="s">
        <v>1144</v>
      </c>
    </row>
    <row r="342" spans="1:4" ht="10.5" customHeight="1" x14ac:dyDescent="0.25">
      <c r="A342" s="162" t="s">
        <v>1310</v>
      </c>
      <c r="B342" s="162" t="s">
        <v>1869</v>
      </c>
      <c r="C342" s="162" t="s">
        <v>1870</v>
      </c>
      <c r="D342" s="162" t="s">
        <v>1223</v>
      </c>
    </row>
    <row r="343" spans="1:4" ht="10.5" customHeight="1" x14ac:dyDescent="0.25">
      <c r="A343" s="162" t="s">
        <v>1310</v>
      </c>
      <c r="B343" s="162" t="s">
        <v>1871</v>
      </c>
      <c r="C343" s="162" t="s">
        <v>1872</v>
      </c>
      <c r="D343" s="162" t="s">
        <v>1148</v>
      </c>
    </row>
    <row r="344" spans="1:4" ht="10.5" customHeight="1" x14ac:dyDescent="0.25">
      <c r="A344" s="162" t="s">
        <v>1310</v>
      </c>
      <c r="B344" s="162" t="s">
        <v>1873</v>
      </c>
      <c r="C344" s="162" t="s">
        <v>1874</v>
      </c>
      <c r="D344" s="162" t="s">
        <v>1148</v>
      </c>
    </row>
    <row r="345" spans="1:4" ht="10.5" customHeight="1" x14ac:dyDescent="0.25">
      <c r="A345" s="162" t="s">
        <v>1314</v>
      </c>
      <c r="B345" s="162" t="s">
        <v>1875</v>
      </c>
      <c r="C345" s="162" t="s">
        <v>1876</v>
      </c>
      <c r="D345" s="162" t="s">
        <v>1148</v>
      </c>
    </row>
    <row r="346" spans="1:4" ht="10.5" customHeight="1" x14ac:dyDescent="0.25">
      <c r="A346" s="162" t="s">
        <v>1314</v>
      </c>
      <c r="B346" s="162" t="s">
        <v>1877</v>
      </c>
      <c r="C346" s="162" t="s">
        <v>1878</v>
      </c>
      <c r="D346" s="162" t="s">
        <v>1148</v>
      </c>
    </row>
    <row r="347" spans="1:4" ht="10.5" customHeight="1" x14ac:dyDescent="0.25">
      <c r="A347" s="162" t="s">
        <v>1314</v>
      </c>
      <c r="B347" s="162" t="s">
        <v>1528</v>
      </c>
      <c r="C347" s="162" t="s">
        <v>1879</v>
      </c>
      <c r="D347" s="162" t="s">
        <v>1148</v>
      </c>
    </row>
    <row r="348" spans="1:4" ht="10.5" customHeight="1" x14ac:dyDescent="0.25">
      <c r="A348" s="162" t="s">
        <v>1314</v>
      </c>
      <c r="B348" s="162" t="s">
        <v>1576</v>
      </c>
      <c r="C348" s="162" t="s">
        <v>1880</v>
      </c>
      <c r="D348" s="162" t="s">
        <v>1148</v>
      </c>
    </row>
    <row r="349" spans="1:4" ht="10.5" customHeight="1" x14ac:dyDescent="0.25">
      <c r="A349" s="162" t="s">
        <v>1314</v>
      </c>
      <c r="B349" s="162" t="s">
        <v>1881</v>
      </c>
      <c r="C349" s="162" t="s">
        <v>1882</v>
      </c>
      <c r="D349" s="162" t="s">
        <v>1148</v>
      </c>
    </row>
    <row r="350" spans="1:4" ht="10.5" customHeight="1" x14ac:dyDescent="0.25">
      <c r="A350" s="162" t="s">
        <v>1314</v>
      </c>
      <c r="B350" s="162" t="s">
        <v>1883</v>
      </c>
      <c r="C350" s="162" t="s">
        <v>1884</v>
      </c>
      <c r="D350" s="162" t="s">
        <v>1148</v>
      </c>
    </row>
    <row r="351" spans="1:4" ht="10.5" customHeight="1" x14ac:dyDescent="0.25">
      <c r="A351" s="162" t="s">
        <v>1314</v>
      </c>
      <c r="B351" s="162" t="s">
        <v>1578</v>
      </c>
      <c r="C351" s="162" t="s">
        <v>1885</v>
      </c>
      <c r="D351" s="162" t="s">
        <v>1148</v>
      </c>
    </row>
    <row r="352" spans="1:4" ht="10.5" customHeight="1" x14ac:dyDescent="0.25">
      <c r="A352" s="162" t="s">
        <v>1314</v>
      </c>
      <c r="B352" s="162" t="s">
        <v>1886</v>
      </c>
      <c r="C352" s="162" t="s">
        <v>1887</v>
      </c>
      <c r="D352" s="162" t="s">
        <v>1148</v>
      </c>
    </row>
    <row r="353" spans="1:4" ht="10.5" customHeight="1" x14ac:dyDescent="0.25">
      <c r="A353" s="162" t="s">
        <v>1314</v>
      </c>
      <c r="B353" s="162" t="s">
        <v>1888</v>
      </c>
      <c r="C353" s="162" t="s">
        <v>1889</v>
      </c>
      <c r="D353" s="162" t="s">
        <v>1148</v>
      </c>
    </row>
    <row r="354" spans="1:4" ht="10.5" customHeight="1" x14ac:dyDescent="0.25">
      <c r="A354" s="162" t="s">
        <v>1314</v>
      </c>
      <c r="B354" s="162" t="s">
        <v>1314</v>
      </c>
      <c r="C354" s="162" t="s">
        <v>1890</v>
      </c>
      <c r="D354" s="162" t="s">
        <v>1144</v>
      </c>
    </row>
    <row r="355" spans="1:4" ht="10.5" customHeight="1" x14ac:dyDescent="0.25">
      <c r="A355" s="162" t="s">
        <v>1314</v>
      </c>
      <c r="B355" s="162" t="s">
        <v>1891</v>
      </c>
      <c r="C355" s="162" t="s">
        <v>1892</v>
      </c>
      <c r="D355" s="162" t="s">
        <v>1148</v>
      </c>
    </row>
    <row r="356" spans="1:4" ht="10.5" customHeight="1" x14ac:dyDescent="0.25">
      <c r="A356" s="162" t="s">
        <v>1318</v>
      </c>
      <c r="B356" s="162" t="s">
        <v>1893</v>
      </c>
      <c r="C356" s="162" t="s">
        <v>1894</v>
      </c>
      <c r="D356" s="162" t="s">
        <v>1148</v>
      </c>
    </row>
    <row r="357" spans="1:4" ht="10.5" customHeight="1" x14ac:dyDescent="0.25">
      <c r="A357" s="162" t="s">
        <v>1318</v>
      </c>
      <c r="B357" s="162" t="s">
        <v>1895</v>
      </c>
      <c r="C357" s="162" t="s">
        <v>1896</v>
      </c>
      <c r="D357" s="162" t="s">
        <v>1148</v>
      </c>
    </row>
    <row r="358" spans="1:4" ht="10.5" customHeight="1" x14ac:dyDescent="0.25">
      <c r="A358" s="162" t="s">
        <v>1318</v>
      </c>
      <c r="B358" s="162" t="s">
        <v>1897</v>
      </c>
      <c r="C358" s="162" t="s">
        <v>1898</v>
      </c>
      <c r="D358" s="162" t="s">
        <v>1148</v>
      </c>
    </row>
    <row r="359" spans="1:4" ht="10.5" customHeight="1" x14ac:dyDescent="0.25">
      <c r="A359" s="162" t="s">
        <v>1318</v>
      </c>
      <c r="B359" s="162" t="s">
        <v>1675</v>
      </c>
      <c r="C359" s="162" t="s">
        <v>1899</v>
      </c>
      <c r="D359" s="162" t="s">
        <v>1148</v>
      </c>
    </row>
    <row r="360" spans="1:4" ht="10.5" customHeight="1" x14ac:dyDescent="0.25">
      <c r="A360" s="162" t="s">
        <v>1318</v>
      </c>
      <c r="B360" s="162" t="s">
        <v>1515</v>
      </c>
      <c r="C360" s="162" t="s">
        <v>1900</v>
      </c>
      <c r="D360" s="162" t="s">
        <v>1148</v>
      </c>
    </row>
    <row r="361" spans="1:4" ht="10.5" customHeight="1" x14ac:dyDescent="0.25">
      <c r="A361" s="162" t="s">
        <v>1318</v>
      </c>
      <c r="B361" s="162" t="s">
        <v>1318</v>
      </c>
      <c r="C361" s="162" t="s">
        <v>1901</v>
      </c>
      <c r="D361" s="162" t="s">
        <v>1144</v>
      </c>
    </row>
    <row r="362" spans="1:4" ht="10.5" customHeight="1" x14ac:dyDescent="0.25">
      <c r="A362" s="162" t="s">
        <v>1318</v>
      </c>
      <c r="B362" s="162" t="s">
        <v>1902</v>
      </c>
      <c r="C362" s="162" t="s">
        <v>1903</v>
      </c>
      <c r="D362" s="162" t="s">
        <v>1148</v>
      </c>
    </row>
    <row r="363" spans="1:4" ht="10.5" customHeight="1" x14ac:dyDescent="0.25">
      <c r="A363" s="162" t="s">
        <v>1322</v>
      </c>
      <c r="B363" s="162" t="s">
        <v>1855</v>
      </c>
      <c r="C363" s="162" t="s">
        <v>1904</v>
      </c>
      <c r="D363" s="162" t="s">
        <v>1148</v>
      </c>
    </row>
    <row r="364" spans="1:4" ht="10.5" customHeight="1" x14ac:dyDescent="0.25">
      <c r="A364" s="162" t="s">
        <v>1322</v>
      </c>
      <c r="B364" s="162" t="s">
        <v>1905</v>
      </c>
      <c r="C364" s="162" t="s">
        <v>1906</v>
      </c>
      <c r="D364" s="162" t="s">
        <v>1148</v>
      </c>
    </row>
    <row r="365" spans="1:4" ht="10.5" customHeight="1" x14ac:dyDescent="0.25">
      <c r="A365" s="162" t="s">
        <v>1322</v>
      </c>
      <c r="B365" s="162" t="s">
        <v>1662</v>
      </c>
      <c r="C365" s="162" t="s">
        <v>1907</v>
      </c>
      <c r="D365" s="162" t="s">
        <v>1148</v>
      </c>
    </row>
    <row r="366" spans="1:4" ht="10.5" customHeight="1" x14ac:dyDescent="0.25">
      <c r="A366" s="162" t="s">
        <v>1322</v>
      </c>
      <c r="B366" s="162" t="s">
        <v>1908</v>
      </c>
      <c r="C366" s="162" t="s">
        <v>1909</v>
      </c>
      <c r="D366" s="162" t="s">
        <v>1148</v>
      </c>
    </row>
    <row r="367" spans="1:4" ht="10.5" customHeight="1" x14ac:dyDescent="0.25">
      <c r="A367" s="162" t="s">
        <v>1322</v>
      </c>
      <c r="B367" s="162" t="s">
        <v>1910</v>
      </c>
      <c r="C367" s="162" t="s">
        <v>1911</v>
      </c>
      <c r="D367" s="162" t="s">
        <v>1148</v>
      </c>
    </row>
    <row r="368" spans="1:4" ht="10.5" customHeight="1" x14ac:dyDescent="0.25">
      <c r="A368" s="162" t="s">
        <v>1322</v>
      </c>
      <c r="B368" s="162" t="s">
        <v>1285</v>
      </c>
      <c r="C368" s="162" t="s">
        <v>1912</v>
      </c>
      <c r="D368" s="162" t="s">
        <v>1148</v>
      </c>
    </row>
    <row r="369" spans="1:4" ht="10.5" customHeight="1" x14ac:dyDescent="0.25">
      <c r="A369" s="162" t="s">
        <v>1322</v>
      </c>
      <c r="B369" s="162" t="s">
        <v>1913</v>
      </c>
      <c r="C369" s="162" t="s">
        <v>1914</v>
      </c>
      <c r="D369" s="162" t="s">
        <v>1148</v>
      </c>
    </row>
    <row r="370" spans="1:4" ht="10.5" customHeight="1" x14ac:dyDescent="0.25">
      <c r="A370" s="162" t="s">
        <v>1322</v>
      </c>
      <c r="B370" s="162" t="s">
        <v>1915</v>
      </c>
      <c r="C370" s="162" t="s">
        <v>1916</v>
      </c>
      <c r="D370" s="162" t="s">
        <v>1148</v>
      </c>
    </row>
    <row r="371" spans="1:4" ht="10.5" customHeight="1" x14ac:dyDescent="0.25">
      <c r="A371" s="162" t="s">
        <v>1322</v>
      </c>
      <c r="B371" s="162" t="s">
        <v>1322</v>
      </c>
      <c r="C371" s="162" t="s">
        <v>1917</v>
      </c>
      <c r="D371" s="162" t="s">
        <v>1144</v>
      </c>
    </row>
    <row r="372" spans="1:4" ht="10.5" customHeight="1" x14ac:dyDescent="0.25">
      <c r="A372" s="162" t="s">
        <v>1322</v>
      </c>
      <c r="B372" s="162" t="s">
        <v>1918</v>
      </c>
      <c r="C372" s="162" t="s">
        <v>1919</v>
      </c>
      <c r="D372" s="162" t="s">
        <v>1223</v>
      </c>
    </row>
    <row r="373" spans="1:4" ht="10.5" customHeight="1" x14ac:dyDescent="0.25">
      <c r="A373" s="162" t="s">
        <v>1322</v>
      </c>
      <c r="B373" s="162" t="s">
        <v>1920</v>
      </c>
      <c r="C373" s="162" t="s">
        <v>1921</v>
      </c>
      <c r="D373" s="162" t="s">
        <v>1148</v>
      </c>
    </row>
    <row r="374" spans="1:4" ht="10.5" customHeight="1" x14ac:dyDescent="0.25">
      <c r="A374" s="162" t="s">
        <v>1322</v>
      </c>
      <c r="B374" s="162" t="s">
        <v>1922</v>
      </c>
      <c r="C374" s="162" t="s">
        <v>1923</v>
      </c>
      <c r="D374" s="162" t="s">
        <v>1148</v>
      </c>
    </row>
    <row r="375" spans="1:4" ht="10.5" customHeight="1" x14ac:dyDescent="0.25">
      <c r="A375" s="162" t="s">
        <v>1326</v>
      </c>
      <c r="B375" s="162" t="s">
        <v>1924</v>
      </c>
      <c r="C375" s="162" t="s">
        <v>1925</v>
      </c>
      <c r="D375" s="162" t="s">
        <v>1148</v>
      </c>
    </row>
    <row r="376" spans="1:4" ht="10.5" customHeight="1" x14ac:dyDescent="0.25">
      <c r="A376" s="162" t="s">
        <v>1326</v>
      </c>
      <c r="B376" s="162" t="s">
        <v>1926</v>
      </c>
      <c r="C376" s="162" t="s">
        <v>1927</v>
      </c>
      <c r="D376" s="162" t="s">
        <v>1148</v>
      </c>
    </row>
    <row r="377" spans="1:4" ht="10.5" customHeight="1" x14ac:dyDescent="0.25">
      <c r="A377" s="162" t="s">
        <v>1326</v>
      </c>
      <c r="B377" s="162" t="s">
        <v>1928</v>
      </c>
      <c r="C377" s="162" t="s">
        <v>1929</v>
      </c>
      <c r="D377" s="162" t="s">
        <v>1148</v>
      </c>
    </row>
    <row r="378" spans="1:4" ht="10.5" customHeight="1" x14ac:dyDescent="0.25">
      <c r="A378" s="162" t="s">
        <v>1326</v>
      </c>
      <c r="B378" s="162" t="s">
        <v>1930</v>
      </c>
      <c r="C378" s="162" t="s">
        <v>1931</v>
      </c>
      <c r="D378" s="162" t="s">
        <v>1148</v>
      </c>
    </row>
    <row r="379" spans="1:4" ht="10.5" customHeight="1" x14ac:dyDescent="0.25">
      <c r="A379" s="162" t="s">
        <v>1326</v>
      </c>
      <c r="B379" s="162" t="s">
        <v>1932</v>
      </c>
      <c r="C379" s="162" t="s">
        <v>1933</v>
      </c>
      <c r="D379" s="162" t="s">
        <v>1148</v>
      </c>
    </row>
    <row r="380" spans="1:4" ht="10.5" customHeight="1" x14ac:dyDescent="0.25">
      <c r="A380" s="162" t="s">
        <v>1326</v>
      </c>
      <c r="B380" s="162" t="s">
        <v>1934</v>
      </c>
      <c r="C380" s="162" t="s">
        <v>1935</v>
      </c>
      <c r="D380" s="162" t="s">
        <v>1148</v>
      </c>
    </row>
    <row r="381" spans="1:4" ht="10.5" customHeight="1" x14ac:dyDescent="0.25">
      <c r="A381" s="162" t="s">
        <v>1326</v>
      </c>
      <c r="B381" s="162" t="s">
        <v>1936</v>
      </c>
      <c r="C381" s="162" t="s">
        <v>1937</v>
      </c>
      <c r="D381" s="162" t="s">
        <v>1148</v>
      </c>
    </row>
    <row r="382" spans="1:4" ht="10.5" customHeight="1" x14ac:dyDescent="0.25">
      <c r="A382" s="162" t="s">
        <v>1326</v>
      </c>
      <c r="B382" s="162" t="s">
        <v>1326</v>
      </c>
      <c r="C382" s="162" t="s">
        <v>1938</v>
      </c>
      <c r="D382" s="162" t="s">
        <v>1144</v>
      </c>
    </row>
    <row r="383" spans="1:4" ht="10.5" customHeight="1" x14ac:dyDescent="0.25">
      <c r="A383" s="162" t="s">
        <v>1326</v>
      </c>
      <c r="B383" s="162" t="s">
        <v>1939</v>
      </c>
      <c r="C383" s="162" t="s">
        <v>1940</v>
      </c>
      <c r="D383" s="162" t="s">
        <v>1223</v>
      </c>
    </row>
    <row r="384" spans="1:4" ht="10.5" customHeight="1" x14ac:dyDescent="0.25">
      <c r="A384" s="162" t="s">
        <v>1326</v>
      </c>
      <c r="B384" s="162" t="s">
        <v>1941</v>
      </c>
      <c r="C384" s="162" t="s">
        <v>1942</v>
      </c>
      <c r="D384" s="162" t="s">
        <v>1148</v>
      </c>
    </row>
    <row r="385" spans="1:4" ht="10.5" customHeight="1" x14ac:dyDescent="0.25">
      <c r="A385" s="162" t="s">
        <v>1326</v>
      </c>
      <c r="B385" s="162" t="s">
        <v>1943</v>
      </c>
      <c r="C385" s="162" t="s">
        <v>1944</v>
      </c>
      <c r="D385" s="162" t="s">
        <v>1148</v>
      </c>
    </row>
    <row r="386" spans="1:4" ht="10.5" customHeight="1" x14ac:dyDescent="0.25">
      <c r="A386" s="162" t="s">
        <v>1330</v>
      </c>
      <c r="B386" s="162" t="s">
        <v>1945</v>
      </c>
      <c r="C386" s="162" t="s">
        <v>1946</v>
      </c>
      <c r="D386" s="162" t="s">
        <v>1148</v>
      </c>
    </row>
    <row r="387" spans="1:4" ht="10.5" customHeight="1" x14ac:dyDescent="0.25">
      <c r="A387" s="162" t="s">
        <v>1330</v>
      </c>
      <c r="B387" s="162" t="s">
        <v>1330</v>
      </c>
      <c r="C387" s="162" t="s">
        <v>1947</v>
      </c>
      <c r="D387" s="162" t="s">
        <v>1144</v>
      </c>
    </row>
    <row r="388" spans="1:4" ht="10.5" customHeight="1" x14ac:dyDescent="0.25">
      <c r="A388" s="162" t="s">
        <v>1330</v>
      </c>
      <c r="B388" s="162" t="s">
        <v>1948</v>
      </c>
      <c r="C388" s="162" t="s">
        <v>1949</v>
      </c>
      <c r="D388" s="162" t="s">
        <v>1148</v>
      </c>
    </row>
    <row r="389" spans="1:4" ht="10.5" customHeight="1" x14ac:dyDescent="0.25">
      <c r="A389" s="162" t="s">
        <v>1330</v>
      </c>
      <c r="B389" s="162" t="s">
        <v>1950</v>
      </c>
      <c r="C389" s="162" t="s">
        <v>1951</v>
      </c>
      <c r="D389" s="162" t="s">
        <v>1148</v>
      </c>
    </row>
    <row r="390" spans="1:4" ht="10.5" customHeight="1" x14ac:dyDescent="0.25">
      <c r="A390" s="162" t="s">
        <v>1334</v>
      </c>
      <c r="B390" s="162" t="s">
        <v>1952</v>
      </c>
      <c r="C390" s="162" t="s">
        <v>1953</v>
      </c>
      <c r="D390" s="162" t="s">
        <v>1148</v>
      </c>
    </row>
    <row r="391" spans="1:4" ht="10.5" customHeight="1" x14ac:dyDescent="0.25">
      <c r="A391" s="162" t="s">
        <v>1334</v>
      </c>
      <c r="B391" s="162" t="s">
        <v>1954</v>
      </c>
      <c r="C391" s="162" t="s">
        <v>1955</v>
      </c>
      <c r="D391" s="162" t="s">
        <v>1148</v>
      </c>
    </row>
    <row r="392" spans="1:4" ht="10.5" customHeight="1" x14ac:dyDescent="0.25">
      <c r="A392" s="162" t="s">
        <v>1334</v>
      </c>
      <c r="B392" s="162" t="s">
        <v>1956</v>
      </c>
      <c r="C392" s="162" t="s">
        <v>1957</v>
      </c>
      <c r="D392" s="162" t="s">
        <v>1148</v>
      </c>
    </row>
    <row r="393" spans="1:4" ht="10.5" customHeight="1" x14ac:dyDescent="0.25">
      <c r="A393" s="162" t="s">
        <v>1334</v>
      </c>
      <c r="B393" s="162" t="s">
        <v>1958</v>
      </c>
      <c r="C393" s="162" t="s">
        <v>1959</v>
      </c>
      <c r="D393" s="162" t="s">
        <v>1148</v>
      </c>
    </row>
    <row r="394" spans="1:4" ht="10.5" customHeight="1" x14ac:dyDescent="0.25">
      <c r="A394" s="162" t="s">
        <v>1334</v>
      </c>
      <c r="B394" s="162" t="s">
        <v>1960</v>
      </c>
      <c r="C394" s="162" t="s">
        <v>1961</v>
      </c>
      <c r="D394" s="162" t="s">
        <v>1148</v>
      </c>
    </row>
    <row r="395" spans="1:4" ht="10.5" customHeight="1" x14ac:dyDescent="0.25">
      <c r="A395" s="162" t="s">
        <v>1334</v>
      </c>
      <c r="B395" s="162" t="s">
        <v>1962</v>
      </c>
      <c r="C395" s="162" t="s">
        <v>1963</v>
      </c>
      <c r="D395" s="162" t="s">
        <v>1148</v>
      </c>
    </row>
    <row r="396" spans="1:4" ht="10.5" customHeight="1" x14ac:dyDescent="0.25">
      <c r="A396" s="162" t="s">
        <v>1334</v>
      </c>
      <c r="B396" s="162" t="s">
        <v>1555</v>
      </c>
      <c r="C396" s="162" t="s">
        <v>1964</v>
      </c>
      <c r="D396" s="162" t="s">
        <v>1148</v>
      </c>
    </row>
    <row r="397" spans="1:4" ht="10.5" customHeight="1" x14ac:dyDescent="0.25">
      <c r="A397" s="162" t="s">
        <v>1334</v>
      </c>
      <c r="B397" s="162" t="s">
        <v>1965</v>
      </c>
      <c r="C397" s="162" t="s">
        <v>1966</v>
      </c>
      <c r="D397" s="162" t="s">
        <v>1148</v>
      </c>
    </row>
    <row r="398" spans="1:4" ht="10.5" customHeight="1" x14ac:dyDescent="0.25">
      <c r="A398" s="162" t="s">
        <v>1334</v>
      </c>
      <c r="B398" s="162" t="s">
        <v>1967</v>
      </c>
      <c r="C398" s="162" t="s">
        <v>1968</v>
      </c>
      <c r="D398" s="162" t="s">
        <v>1148</v>
      </c>
    </row>
    <row r="399" spans="1:4" ht="10.5" customHeight="1" x14ac:dyDescent="0.25">
      <c r="A399" s="162" t="s">
        <v>1334</v>
      </c>
      <c r="B399" s="162" t="s">
        <v>1334</v>
      </c>
      <c r="C399" s="162" t="s">
        <v>1969</v>
      </c>
      <c r="D399" s="162" t="s">
        <v>1144</v>
      </c>
    </row>
    <row r="400" spans="1:4" ht="10.5" customHeight="1" x14ac:dyDescent="0.25">
      <c r="A400" s="162" t="s">
        <v>1334</v>
      </c>
      <c r="B400" s="162" t="s">
        <v>1970</v>
      </c>
      <c r="C400" s="162" t="s">
        <v>1971</v>
      </c>
      <c r="D400" s="162" t="s">
        <v>1148</v>
      </c>
    </row>
    <row r="401" spans="1:4" ht="10.5" customHeight="1" x14ac:dyDescent="0.25">
      <c r="A401" s="162" t="s">
        <v>1338</v>
      </c>
      <c r="B401" s="162" t="s">
        <v>1972</v>
      </c>
      <c r="C401" s="162" t="s">
        <v>1973</v>
      </c>
      <c r="D401" s="162" t="s">
        <v>1148</v>
      </c>
    </row>
    <row r="402" spans="1:4" ht="10.5" customHeight="1" x14ac:dyDescent="0.25">
      <c r="A402" s="162" t="s">
        <v>1338</v>
      </c>
      <c r="B402" s="162" t="s">
        <v>1974</v>
      </c>
      <c r="C402" s="162" t="s">
        <v>1975</v>
      </c>
      <c r="D402" s="162" t="s">
        <v>1148</v>
      </c>
    </row>
    <row r="403" spans="1:4" ht="10.5" customHeight="1" x14ac:dyDescent="0.25">
      <c r="A403" s="162" t="s">
        <v>1338</v>
      </c>
      <c r="B403" s="162" t="s">
        <v>1976</v>
      </c>
      <c r="C403" s="162" t="s">
        <v>1977</v>
      </c>
      <c r="D403" s="162" t="s">
        <v>1148</v>
      </c>
    </row>
    <row r="404" spans="1:4" ht="10.5" customHeight="1" x14ac:dyDescent="0.25">
      <c r="A404" s="162" t="s">
        <v>1338</v>
      </c>
      <c r="B404" s="162" t="s">
        <v>1978</v>
      </c>
      <c r="C404" s="162" t="s">
        <v>1979</v>
      </c>
      <c r="D404" s="162" t="s">
        <v>1148</v>
      </c>
    </row>
    <row r="405" spans="1:4" ht="10.5" customHeight="1" x14ac:dyDescent="0.25">
      <c r="A405" s="162" t="s">
        <v>1338</v>
      </c>
      <c r="B405" s="162" t="s">
        <v>1980</v>
      </c>
      <c r="C405" s="162" t="s">
        <v>1981</v>
      </c>
      <c r="D405" s="162" t="s">
        <v>1148</v>
      </c>
    </row>
    <row r="406" spans="1:4" ht="10.5" customHeight="1" x14ac:dyDescent="0.25">
      <c r="A406" s="162" t="s">
        <v>1338</v>
      </c>
      <c r="B406" s="162" t="s">
        <v>1982</v>
      </c>
      <c r="C406" s="162" t="s">
        <v>1983</v>
      </c>
      <c r="D406" s="162" t="s">
        <v>1148</v>
      </c>
    </row>
    <row r="407" spans="1:4" ht="10.5" customHeight="1" x14ac:dyDescent="0.25">
      <c r="A407" s="162" t="s">
        <v>1338</v>
      </c>
      <c r="B407" s="162" t="s">
        <v>1618</v>
      </c>
      <c r="C407" s="162" t="s">
        <v>1984</v>
      </c>
      <c r="D407" s="162" t="s">
        <v>1148</v>
      </c>
    </row>
    <row r="408" spans="1:4" ht="10.5" customHeight="1" x14ac:dyDescent="0.25">
      <c r="A408" s="162" t="s">
        <v>1338</v>
      </c>
      <c r="B408" s="162" t="s">
        <v>1985</v>
      </c>
      <c r="C408" s="162" t="s">
        <v>1986</v>
      </c>
      <c r="D408" s="162" t="s">
        <v>1148</v>
      </c>
    </row>
    <row r="409" spans="1:4" ht="10.5" customHeight="1" x14ac:dyDescent="0.25">
      <c r="A409" s="162" t="s">
        <v>1338</v>
      </c>
      <c r="B409" s="162" t="s">
        <v>1871</v>
      </c>
      <c r="C409" s="162" t="s">
        <v>1987</v>
      </c>
      <c r="D409" s="162" t="s">
        <v>1148</v>
      </c>
    </row>
    <row r="410" spans="1:4" ht="10.5" customHeight="1" x14ac:dyDescent="0.25">
      <c r="A410" s="162" t="s">
        <v>1338</v>
      </c>
      <c r="B410" s="162" t="s">
        <v>1338</v>
      </c>
      <c r="C410" s="162" t="s">
        <v>1988</v>
      </c>
      <c r="D410" s="162" t="s">
        <v>1144</v>
      </c>
    </row>
    <row r="411" spans="1:4" ht="10.5" customHeight="1" x14ac:dyDescent="0.25">
      <c r="A411" s="162" t="s">
        <v>1338</v>
      </c>
      <c r="B411" s="162" t="s">
        <v>1989</v>
      </c>
      <c r="C411" s="162" t="s">
        <v>1990</v>
      </c>
      <c r="D411" s="162" t="s">
        <v>1148</v>
      </c>
    </row>
    <row r="412" spans="1:4" ht="10.5" customHeight="1" x14ac:dyDescent="0.25">
      <c r="A412" s="162" t="s">
        <v>1338</v>
      </c>
      <c r="B412" s="162" t="s">
        <v>1991</v>
      </c>
      <c r="C412" s="162" t="s">
        <v>1992</v>
      </c>
      <c r="D412" s="162" t="s">
        <v>1148</v>
      </c>
    </row>
    <row r="413" spans="1:4" ht="10.5" customHeight="1" x14ac:dyDescent="0.25">
      <c r="A413" s="162" t="s">
        <v>1341</v>
      </c>
      <c r="B413" s="162" t="s">
        <v>1993</v>
      </c>
      <c r="C413" s="162" t="s">
        <v>1994</v>
      </c>
      <c r="D413" s="162" t="s">
        <v>1148</v>
      </c>
    </row>
    <row r="414" spans="1:4" ht="10.5" customHeight="1" x14ac:dyDescent="0.25">
      <c r="A414" s="162" t="s">
        <v>1341</v>
      </c>
      <c r="B414" s="162" t="s">
        <v>1995</v>
      </c>
      <c r="C414" s="162" t="s">
        <v>1996</v>
      </c>
      <c r="D414" s="162" t="s">
        <v>1148</v>
      </c>
    </row>
    <row r="415" spans="1:4" ht="10.5" customHeight="1" x14ac:dyDescent="0.25">
      <c r="A415" s="162" t="s">
        <v>1341</v>
      </c>
      <c r="B415" s="162" t="s">
        <v>1738</v>
      </c>
      <c r="C415" s="162" t="s">
        <v>1997</v>
      </c>
      <c r="D415" s="162" t="s">
        <v>1148</v>
      </c>
    </row>
    <row r="416" spans="1:4" ht="10.5" customHeight="1" x14ac:dyDescent="0.25">
      <c r="A416" s="162" t="s">
        <v>1341</v>
      </c>
      <c r="B416" s="162" t="s">
        <v>1998</v>
      </c>
      <c r="C416" s="162" t="s">
        <v>1999</v>
      </c>
      <c r="D416" s="162" t="s">
        <v>1148</v>
      </c>
    </row>
    <row r="417" spans="1:4" ht="10.5" customHeight="1" x14ac:dyDescent="0.25">
      <c r="A417" s="162" t="s">
        <v>1341</v>
      </c>
      <c r="B417" s="162" t="s">
        <v>2000</v>
      </c>
      <c r="C417" s="162" t="s">
        <v>2001</v>
      </c>
      <c r="D417" s="162" t="s">
        <v>1148</v>
      </c>
    </row>
    <row r="418" spans="1:4" ht="10.5" customHeight="1" x14ac:dyDescent="0.25">
      <c r="A418" s="162" t="s">
        <v>1341</v>
      </c>
      <c r="B418" s="162" t="s">
        <v>2002</v>
      </c>
      <c r="C418" s="162" t="s">
        <v>2003</v>
      </c>
      <c r="D418" s="162" t="s">
        <v>1148</v>
      </c>
    </row>
    <row r="419" spans="1:4" ht="10.5" customHeight="1" x14ac:dyDescent="0.25">
      <c r="A419" s="162" t="s">
        <v>1341</v>
      </c>
      <c r="B419" s="162" t="s">
        <v>2004</v>
      </c>
      <c r="C419" s="162" t="s">
        <v>2005</v>
      </c>
      <c r="D419" s="162" t="s">
        <v>1148</v>
      </c>
    </row>
    <row r="420" spans="1:4" ht="10.5" customHeight="1" x14ac:dyDescent="0.25">
      <c r="A420" s="162" t="s">
        <v>1341</v>
      </c>
      <c r="B420" s="162" t="s">
        <v>1341</v>
      </c>
      <c r="C420" s="162" t="s">
        <v>2006</v>
      </c>
      <c r="D420" s="162" t="s">
        <v>1144</v>
      </c>
    </row>
    <row r="421" spans="1:4" ht="10.5" customHeight="1" x14ac:dyDescent="0.25">
      <c r="A421" s="162" t="s">
        <v>1341</v>
      </c>
      <c r="B421" s="162" t="s">
        <v>2007</v>
      </c>
      <c r="C421" s="162" t="s">
        <v>2008</v>
      </c>
      <c r="D421" s="162" t="s">
        <v>1547</v>
      </c>
    </row>
    <row r="422" spans="1:4" ht="10.5" customHeight="1" x14ac:dyDescent="0.25">
      <c r="A422" s="162" t="s">
        <v>1345</v>
      </c>
      <c r="B422" s="162" t="s">
        <v>1513</v>
      </c>
      <c r="C422" s="162" t="s">
        <v>2009</v>
      </c>
      <c r="D422" s="162" t="s">
        <v>1148</v>
      </c>
    </row>
    <row r="423" spans="1:4" ht="10.5" customHeight="1" x14ac:dyDescent="0.25">
      <c r="A423" s="162" t="s">
        <v>1345</v>
      </c>
      <c r="B423" s="162" t="s">
        <v>2010</v>
      </c>
      <c r="C423" s="162" t="s">
        <v>2011</v>
      </c>
      <c r="D423" s="162" t="s">
        <v>1148</v>
      </c>
    </row>
    <row r="424" spans="1:4" ht="10.5" customHeight="1" x14ac:dyDescent="0.25">
      <c r="A424" s="162" t="s">
        <v>1345</v>
      </c>
      <c r="B424" s="162" t="s">
        <v>1618</v>
      </c>
      <c r="C424" s="162" t="s">
        <v>2012</v>
      </c>
      <c r="D424" s="162" t="s">
        <v>1148</v>
      </c>
    </row>
    <row r="425" spans="1:4" ht="10.5" customHeight="1" x14ac:dyDescent="0.25">
      <c r="A425" s="162" t="s">
        <v>1345</v>
      </c>
      <c r="B425" s="162" t="s">
        <v>2013</v>
      </c>
      <c r="C425" s="162" t="s">
        <v>2014</v>
      </c>
      <c r="D425" s="162" t="s">
        <v>1148</v>
      </c>
    </row>
    <row r="426" spans="1:4" ht="10.5" customHeight="1" x14ac:dyDescent="0.25">
      <c r="A426" s="162" t="s">
        <v>1345</v>
      </c>
      <c r="B426" s="162" t="s">
        <v>2015</v>
      </c>
      <c r="C426" s="162" t="s">
        <v>2016</v>
      </c>
      <c r="D426" s="162" t="s">
        <v>1148</v>
      </c>
    </row>
    <row r="427" spans="1:4" ht="10.5" customHeight="1" x14ac:dyDescent="0.25">
      <c r="A427" s="162" t="s">
        <v>1345</v>
      </c>
      <c r="B427" s="162" t="s">
        <v>2017</v>
      </c>
      <c r="C427" s="162" t="s">
        <v>2018</v>
      </c>
      <c r="D427" s="162" t="s">
        <v>1148</v>
      </c>
    </row>
    <row r="428" spans="1:4" ht="10.5" customHeight="1" x14ac:dyDescent="0.25">
      <c r="A428" s="162" t="s">
        <v>1345</v>
      </c>
      <c r="B428" s="162" t="s">
        <v>2019</v>
      </c>
      <c r="C428" s="162" t="s">
        <v>2020</v>
      </c>
      <c r="D428" s="162" t="s">
        <v>1148</v>
      </c>
    </row>
    <row r="429" spans="1:4" ht="10.5" customHeight="1" x14ac:dyDescent="0.25">
      <c r="A429" s="162" t="s">
        <v>1345</v>
      </c>
      <c r="B429" s="162" t="s">
        <v>1345</v>
      </c>
      <c r="C429" s="162" t="s">
        <v>2021</v>
      </c>
      <c r="D429" s="162" t="s">
        <v>1144</v>
      </c>
    </row>
    <row r="430" spans="1:4" ht="10.5" customHeight="1" x14ac:dyDescent="0.25">
      <c r="A430" s="162" t="s">
        <v>1345</v>
      </c>
      <c r="B430" s="162" t="s">
        <v>2022</v>
      </c>
      <c r="C430" s="162" t="s">
        <v>2023</v>
      </c>
      <c r="D430" s="162" t="s">
        <v>1148</v>
      </c>
    </row>
    <row r="431" spans="1:4" ht="10.5" customHeight="1" x14ac:dyDescent="0.25">
      <c r="A431" s="162" t="s">
        <v>1345</v>
      </c>
      <c r="B431" s="162" t="s">
        <v>1922</v>
      </c>
      <c r="C431" s="162" t="s">
        <v>2024</v>
      </c>
      <c r="D431" s="162" t="s">
        <v>1148</v>
      </c>
    </row>
    <row r="432" spans="1:4" ht="10.5" customHeight="1" x14ac:dyDescent="0.25">
      <c r="A432" s="162" t="s">
        <v>1349</v>
      </c>
      <c r="B432" s="162" t="s">
        <v>1528</v>
      </c>
      <c r="C432" s="162" t="s">
        <v>2025</v>
      </c>
      <c r="D432" s="162" t="s">
        <v>1148</v>
      </c>
    </row>
    <row r="433" spans="1:4" ht="10.5" customHeight="1" x14ac:dyDescent="0.25">
      <c r="A433" s="162" t="s">
        <v>1349</v>
      </c>
      <c r="B433" s="162" t="s">
        <v>2026</v>
      </c>
      <c r="C433" s="162" t="s">
        <v>2027</v>
      </c>
      <c r="D433" s="162" t="s">
        <v>1148</v>
      </c>
    </row>
    <row r="434" spans="1:4" ht="10.5" customHeight="1" x14ac:dyDescent="0.25">
      <c r="A434" s="162" t="s">
        <v>1349</v>
      </c>
      <c r="B434" s="162" t="s">
        <v>2028</v>
      </c>
      <c r="C434" s="162" t="s">
        <v>2029</v>
      </c>
      <c r="D434" s="162" t="s">
        <v>1148</v>
      </c>
    </row>
    <row r="435" spans="1:4" ht="10.5" customHeight="1" x14ac:dyDescent="0.25">
      <c r="A435" s="162" t="s">
        <v>1349</v>
      </c>
      <c r="B435" s="162" t="s">
        <v>2030</v>
      </c>
      <c r="C435" s="162" t="s">
        <v>2031</v>
      </c>
      <c r="D435" s="162" t="s">
        <v>1148</v>
      </c>
    </row>
    <row r="436" spans="1:4" ht="10.5" customHeight="1" x14ac:dyDescent="0.25">
      <c r="A436" s="162" t="s">
        <v>1349</v>
      </c>
      <c r="B436" s="162" t="s">
        <v>2032</v>
      </c>
      <c r="C436" s="162" t="s">
        <v>2033</v>
      </c>
      <c r="D436" s="162" t="s">
        <v>1148</v>
      </c>
    </row>
    <row r="437" spans="1:4" ht="10.5" customHeight="1" x14ac:dyDescent="0.25">
      <c r="A437" s="162" t="s">
        <v>1349</v>
      </c>
      <c r="B437" s="162" t="s">
        <v>2034</v>
      </c>
      <c r="C437" s="162" t="s">
        <v>2035</v>
      </c>
      <c r="D437" s="162" t="s">
        <v>1148</v>
      </c>
    </row>
    <row r="438" spans="1:4" ht="10.5" customHeight="1" x14ac:dyDescent="0.25">
      <c r="A438" s="162" t="s">
        <v>1349</v>
      </c>
      <c r="B438" s="162" t="s">
        <v>1349</v>
      </c>
      <c r="C438" s="162" t="s">
        <v>2036</v>
      </c>
      <c r="D438" s="162" t="s">
        <v>1144</v>
      </c>
    </row>
    <row r="439" spans="1:4" ht="10.5" customHeight="1" x14ac:dyDescent="0.25">
      <c r="A439" s="162" t="s">
        <v>1349</v>
      </c>
      <c r="B439" s="162" t="s">
        <v>2037</v>
      </c>
      <c r="C439" s="162" t="s">
        <v>2038</v>
      </c>
      <c r="D439" s="162" t="s">
        <v>1223</v>
      </c>
    </row>
    <row r="440" spans="1:4" ht="10.5" customHeight="1" x14ac:dyDescent="0.25">
      <c r="A440" s="162" t="s">
        <v>1353</v>
      </c>
      <c r="B440" s="162" t="s">
        <v>2039</v>
      </c>
      <c r="C440" s="162" t="s">
        <v>2040</v>
      </c>
      <c r="D440" s="162" t="s">
        <v>1148</v>
      </c>
    </row>
    <row r="441" spans="1:4" ht="10.5" customHeight="1" x14ac:dyDescent="0.25">
      <c r="A441" s="162" t="s">
        <v>1353</v>
      </c>
      <c r="B441" s="162" t="s">
        <v>1488</v>
      </c>
      <c r="C441" s="162" t="s">
        <v>2041</v>
      </c>
      <c r="D441" s="162" t="s">
        <v>1148</v>
      </c>
    </row>
    <row r="442" spans="1:4" ht="10.5" customHeight="1" x14ac:dyDescent="0.25">
      <c r="A442" s="162" t="s">
        <v>1353</v>
      </c>
      <c r="B442" s="162" t="s">
        <v>2042</v>
      </c>
      <c r="C442" s="162" t="s">
        <v>2043</v>
      </c>
      <c r="D442" s="162" t="s">
        <v>1148</v>
      </c>
    </row>
    <row r="443" spans="1:4" ht="10.5" customHeight="1" x14ac:dyDescent="0.25">
      <c r="A443" s="162" t="s">
        <v>1353</v>
      </c>
      <c r="B443" s="162" t="s">
        <v>1515</v>
      </c>
      <c r="C443" s="162" t="s">
        <v>2044</v>
      </c>
      <c r="D443" s="162" t="s">
        <v>1148</v>
      </c>
    </row>
    <row r="444" spans="1:4" ht="10.5" customHeight="1" x14ac:dyDescent="0.25">
      <c r="A444" s="162" t="s">
        <v>1353</v>
      </c>
      <c r="B444" s="162" t="s">
        <v>2045</v>
      </c>
      <c r="C444" s="162" t="s">
        <v>2046</v>
      </c>
      <c r="D444" s="162" t="s">
        <v>1148</v>
      </c>
    </row>
    <row r="445" spans="1:4" ht="10.5" customHeight="1" x14ac:dyDescent="0.25">
      <c r="A445" s="162" t="s">
        <v>1353</v>
      </c>
      <c r="B445" s="162" t="s">
        <v>2047</v>
      </c>
      <c r="C445" s="162" t="s">
        <v>2048</v>
      </c>
      <c r="D445" s="162" t="s">
        <v>1148</v>
      </c>
    </row>
    <row r="446" spans="1:4" ht="10.5" customHeight="1" x14ac:dyDescent="0.25">
      <c r="A446" s="162" t="s">
        <v>1353</v>
      </c>
      <c r="B446" s="162" t="s">
        <v>2049</v>
      </c>
      <c r="C446" s="162" t="s">
        <v>2050</v>
      </c>
      <c r="D446" s="162" t="s">
        <v>1148</v>
      </c>
    </row>
    <row r="447" spans="1:4" ht="10.5" customHeight="1" x14ac:dyDescent="0.25">
      <c r="A447" s="162" t="s">
        <v>1353</v>
      </c>
      <c r="B447" s="162" t="s">
        <v>2051</v>
      </c>
      <c r="C447" s="162" t="s">
        <v>2052</v>
      </c>
      <c r="D447" s="162" t="s">
        <v>1148</v>
      </c>
    </row>
    <row r="448" spans="1:4" ht="10.5" customHeight="1" x14ac:dyDescent="0.25">
      <c r="A448" s="162" t="s">
        <v>1353</v>
      </c>
      <c r="B448" s="162" t="s">
        <v>2053</v>
      </c>
      <c r="C448" s="162" t="s">
        <v>2054</v>
      </c>
      <c r="D448" s="162" t="s">
        <v>1148</v>
      </c>
    </row>
    <row r="449" spans="1:4" ht="10.5" customHeight="1" x14ac:dyDescent="0.25">
      <c r="A449" s="162" t="s">
        <v>1353</v>
      </c>
      <c r="B449" s="162" t="s">
        <v>2055</v>
      </c>
      <c r="C449" s="162" t="s">
        <v>2056</v>
      </c>
      <c r="D449" s="162" t="s">
        <v>1148</v>
      </c>
    </row>
    <row r="450" spans="1:4" ht="10.5" customHeight="1" x14ac:dyDescent="0.25">
      <c r="A450" s="162" t="s">
        <v>1353</v>
      </c>
      <c r="B450" s="162" t="s">
        <v>2057</v>
      </c>
      <c r="C450" s="162" t="s">
        <v>2058</v>
      </c>
      <c r="D450" s="162" t="s">
        <v>1148</v>
      </c>
    </row>
    <row r="451" spans="1:4" ht="10.5" customHeight="1" x14ac:dyDescent="0.25">
      <c r="A451" s="162" t="s">
        <v>1353</v>
      </c>
      <c r="B451" s="162" t="s">
        <v>1353</v>
      </c>
      <c r="C451" s="162" t="s">
        <v>2059</v>
      </c>
      <c r="D451" s="162" t="s">
        <v>1144</v>
      </c>
    </row>
    <row r="452" spans="1:4" ht="10.5" customHeight="1" x14ac:dyDescent="0.25">
      <c r="A452" s="162" t="s">
        <v>1353</v>
      </c>
      <c r="B452" s="162" t="s">
        <v>2060</v>
      </c>
      <c r="C452" s="162" t="s">
        <v>2061</v>
      </c>
      <c r="D452" s="162" t="s">
        <v>1148</v>
      </c>
    </row>
    <row r="453" spans="1:4" ht="10.5" customHeight="1" x14ac:dyDescent="0.25">
      <c r="A453" s="162" t="s">
        <v>1353</v>
      </c>
      <c r="B453" s="162" t="s">
        <v>2062</v>
      </c>
      <c r="C453" s="162" t="s">
        <v>2063</v>
      </c>
      <c r="D453" s="162" t="s">
        <v>1148</v>
      </c>
    </row>
    <row r="454" spans="1:4" ht="10.5" customHeight="1" x14ac:dyDescent="0.25">
      <c r="A454" s="162" t="s">
        <v>1353</v>
      </c>
      <c r="B454" s="162" t="s">
        <v>2064</v>
      </c>
      <c r="C454" s="162" t="s">
        <v>2065</v>
      </c>
      <c r="D454" s="162" t="s">
        <v>1148</v>
      </c>
    </row>
    <row r="455" spans="1:4" ht="10.5" customHeight="1" x14ac:dyDescent="0.25">
      <c r="A455" s="162" t="s">
        <v>1357</v>
      </c>
      <c r="B455" s="162" t="s">
        <v>2066</v>
      </c>
      <c r="C455" s="162" t="s">
        <v>2067</v>
      </c>
      <c r="D455" s="162" t="s">
        <v>1148</v>
      </c>
    </row>
    <row r="456" spans="1:4" ht="10.5" customHeight="1" x14ac:dyDescent="0.25">
      <c r="A456" s="162" t="s">
        <v>1357</v>
      </c>
      <c r="B456" s="162" t="s">
        <v>2068</v>
      </c>
      <c r="C456" s="162" t="s">
        <v>2069</v>
      </c>
      <c r="D456" s="162" t="s">
        <v>1148</v>
      </c>
    </row>
    <row r="457" spans="1:4" ht="10.5" customHeight="1" x14ac:dyDescent="0.25">
      <c r="A457" s="162" t="s">
        <v>1357</v>
      </c>
      <c r="B457" s="162" t="s">
        <v>2070</v>
      </c>
      <c r="C457" s="162" t="s">
        <v>2071</v>
      </c>
      <c r="D457" s="162" t="s">
        <v>1148</v>
      </c>
    </row>
    <row r="458" spans="1:4" ht="10.5" customHeight="1" x14ac:dyDescent="0.25">
      <c r="A458" s="162" t="s">
        <v>1357</v>
      </c>
      <c r="B458" s="162" t="s">
        <v>2072</v>
      </c>
      <c r="C458" s="162" t="s">
        <v>2073</v>
      </c>
      <c r="D458" s="162" t="s">
        <v>1148</v>
      </c>
    </row>
    <row r="459" spans="1:4" ht="10.5" customHeight="1" x14ac:dyDescent="0.25">
      <c r="A459" s="162" t="s">
        <v>1357</v>
      </c>
      <c r="B459" s="162" t="s">
        <v>1528</v>
      </c>
      <c r="C459" s="162" t="s">
        <v>2074</v>
      </c>
      <c r="D459" s="162" t="s">
        <v>1148</v>
      </c>
    </row>
    <row r="460" spans="1:4" ht="10.5" customHeight="1" x14ac:dyDescent="0.25">
      <c r="A460" s="162" t="s">
        <v>1357</v>
      </c>
      <c r="B460" s="162" t="s">
        <v>2075</v>
      </c>
      <c r="C460" s="162" t="s">
        <v>2076</v>
      </c>
      <c r="D460" s="162" t="s">
        <v>1148</v>
      </c>
    </row>
    <row r="461" spans="1:4" ht="10.5" customHeight="1" x14ac:dyDescent="0.25">
      <c r="A461" s="162" t="s">
        <v>1357</v>
      </c>
      <c r="B461" s="162" t="s">
        <v>2077</v>
      </c>
      <c r="C461" s="162" t="s">
        <v>2078</v>
      </c>
      <c r="D461" s="162" t="s">
        <v>1148</v>
      </c>
    </row>
    <row r="462" spans="1:4" ht="10.5" customHeight="1" x14ac:dyDescent="0.25">
      <c r="A462" s="162" t="s">
        <v>1357</v>
      </c>
      <c r="B462" s="162" t="s">
        <v>2079</v>
      </c>
      <c r="C462" s="162" t="s">
        <v>2080</v>
      </c>
      <c r="D462" s="162" t="s">
        <v>1148</v>
      </c>
    </row>
    <row r="463" spans="1:4" ht="10.5" customHeight="1" x14ac:dyDescent="0.25">
      <c r="A463" s="162" t="s">
        <v>1357</v>
      </c>
      <c r="B463" s="162" t="s">
        <v>2081</v>
      </c>
      <c r="C463" s="162" t="s">
        <v>2082</v>
      </c>
      <c r="D463" s="162" t="s">
        <v>1148</v>
      </c>
    </row>
    <row r="464" spans="1:4" ht="10.5" customHeight="1" x14ac:dyDescent="0.25">
      <c r="A464" s="162" t="s">
        <v>1357</v>
      </c>
      <c r="B464" s="162" t="s">
        <v>1357</v>
      </c>
      <c r="C464" s="162" t="s">
        <v>2083</v>
      </c>
      <c r="D464" s="162" t="s">
        <v>1144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83"/>
  </cols>
  <sheetData>
    <row r="1" spans="1:1" ht="11.25" customHeight="1" x14ac:dyDescent="0.25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83"/>
  </cols>
  <sheetData>
    <row r="1" spans="1:6" ht="11.25" customHeight="1" x14ac:dyDescent="0.25">
      <c r="A1" s="10"/>
    </row>
    <row r="2" spans="1:6" ht="10.5" customHeight="1" x14ac:dyDescent="0.25">
      <c r="B2" t="s">
        <v>2084</v>
      </c>
      <c r="C2" t="s">
        <v>2085</v>
      </c>
      <c r="D2" t="s">
        <v>2086</v>
      </c>
      <c r="E2" t="s">
        <v>2087</v>
      </c>
      <c r="F2" t="s">
        <v>2088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 x14ac:dyDescent="0.25"/>
  <cols>
    <col min="1" max="1" width="9.140625" style="183"/>
  </cols>
  <sheetData>
    <row r="1" spans="1:3" ht="11.25" customHeight="1" x14ac:dyDescent="0.25">
      <c r="A1" s="10" t="s">
        <v>781</v>
      </c>
      <c r="B1" s="1" t="s">
        <v>2089</v>
      </c>
      <c r="C1" s="164"/>
    </row>
    <row r="2" spans="1:3" ht="10.5" customHeight="1" x14ac:dyDescent="0.25">
      <c r="A2" s="165" t="s">
        <v>792</v>
      </c>
      <c r="B2" t="s">
        <v>2090</v>
      </c>
      <c r="C2" t="s">
        <v>2091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83"/>
    <col min="2" max="2" width="95" style="183" customWidth="1"/>
  </cols>
  <sheetData>
    <row r="1" spans="1:2" ht="11.25" customHeight="1" x14ac:dyDescent="0.25">
      <c r="A1" s="159" t="s">
        <v>781</v>
      </c>
      <c r="B1" s="159" t="s">
        <v>45</v>
      </c>
    </row>
    <row r="2" spans="1:2" ht="11.25" customHeight="1" x14ac:dyDescent="0.25">
      <c r="A2" s="159" t="s">
        <v>792</v>
      </c>
      <c r="B2" s="52" t="s">
        <v>2092</v>
      </c>
    </row>
    <row r="3" spans="1:2" ht="11.25" customHeight="1" x14ac:dyDescent="0.25">
      <c r="B3" s="52" t="s">
        <v>2093</v>
      </c>
    </row>
    <row r="4" spans="1:2" ht="11.25" customHeight="1" x14ac:dyDescent="0.25">
      <c r="B4" s="52" t="s">
        <v>2094</v>
      </c>
    </row>
    <row r="5" spans="1:2" ht="11.25" customHeight="1" x14ac:dyDescent="0.25">
      <c r="B5" s="52" t="s">
        <v>2095</v>
      </c>
    </row>
    <row r="6" spans="1:2" ht="11.25" customHeight="1" x14ac:dyDescent="0.25">
      <c r="B6" s="52" t="s">
        <v>2096</v>
      </c>
    </row>
    <row r="7" spans="1:2" ht="11.25" customHeight="1" x14ac:dyDescent="0.25">
      <c r="B7" s="52" t="s">
        <v>46</v>
      </c>
    </row>
    <row r="8" spans="1:2" ht="11.25" customHeight="1" x14ac:dyDescent="0.25">
      <c r="B8" s="52" t="s">
        <v>2097</v>
      </c>
    </row>
    <row r="9" spans="1:2" ht="11.25" customHeight="1" x14ac:dyDescent="0.25">
      <c r="B9" s="52" t="s">
        <v>2098</v>
      </c>
    </row>
    <row r="10" spans="1:2" ht="11.25" customHeight="1" x14ac:dyDescent="0.25">
      <c r="B10" s="52" t="s">
        <v>2099</v>
      </c>
    </row>
    <row r="11" spans="1:2" ht="11.25" customHeight="1" x14ac:dyDescent="0.25">
      <c r="B11" s="52" t="s">
        <v>2100</v>
      </c>
    </row>
    <row r="12" spans="1:2" ht="11.25" customHeight="1" x14ac:dyDescent="0.25">
      <c r="B12" s="52" t="s">
        <v>2101</v>
      </c>
    </row>
    <row r="13" spans="1:2" ht="11.25" customHeight="1" x14ac:dyDescent="0.25">
      <c r="B13" s="52" t="s">
        <v>2102</v>
      </c>
    </row>
    <row r="14" spans="1:2" ht="11.25" customHeight="1" x14ac:dyDescent="0.25">
      <c r="B14" s="52" t="s">
        <v>2103</v>
      </c>
    </row>
    <row r="15" spans="1:2" ht="11.25" customHeight="1" x14ac:dyDescent="0.25">
      <c r="B15" s="52" t="s">
        <v>2104</v>
      </c>
    </row>
    <row r="16" spans="1:2" ht="11.25" customHeight="1" x14ac:dyDescent="0.25">
      <c r="B16" s="52" t="s">
        <v>2105</v>
      </c>
    </row>
    <row r="17" spans="2:2" ht="11.25" customHeight="1" x14ac:dyDescent="0.25">
      <c r="B17" s="52" t="s">
        <v>2106</v>
      </c>
    </row>
    <row r="18" spans="2:2" ht="11.25" customHeight="1" x14ac:dyDescent="0.25">
      <c r="B18" s="52" t="s">
        <v>2107</v>
      </c>
    </row>
    <row r="19" spans="2:2" ht="11.25" customHeight="1" x14ac:dyDescent="0.25">
      <c r="B19" s="52" t="s">
        <v>2108</v>
      </c>
    </row>
    <row r="20" spans="2:2" ht="11.25" customHeight="1" x14ac:dyDescent="0.25">
      <c r="B20" s="52" t="s">
        <v>2109</v>
      </c>
    </row>
    <row r="21" spans="2:2" ht="11.25" customHeight="1" x14ac:dyDescent="0.25">
      <c r="B21" s="52" t="s">
        <v>2110</v>
      </c>
    </row>
    <row r="22" spans="2:2" ht="11.25" customHeight="1" x14ac:dyDescent="0.25">
      <c r="B22" s="52" t="s">
        <v>2111</v>
      </c>
    </row>
    <row r="23" spans="2:2" ht="11.25" customHeight="1" x14ac:dyDescent="0.25">
      <c r="B23" s="52" t="s">
        <v>2112</v>
      </c>
    </row>
    <row r="24" spans="2:2" ht="11.25" customHeight="1" x14ac:dyDescent="0.25">
      <c r="B24" s="52" t="s">
        <v>2113</v>
      </c>
    </row>
    <row r="25" spans="2:2" ht="11.25" customHeight="1" x14ac:dyDescent="0.25">
      <c r="B25" s="52" t="s">
        <v>2114</v>
      </c>
    </row>
    <row r="26" spans="2:2" ht="11.25" customHeight="1" x14ac:dyDescent="0.25">
      <c r="B26" s="52" t="s">
        <v>2115</v>
      </c>
    </row>
    <row r="27" spans="2:2" ht="11.25" customHeight="1" x14ac:dyDescent="0.25">
      <c r="B27" s="52" t="s">
        <v>2116</v>
      </c>
    </row>
    <row r="28" spans="2:2" ht="11.25" customHeight="1" x14ac:dyDescent="0.25">
      <c r="B28" s="52" t="s">
        <v>2117</v>
      </c>
    </row>
    <row r="29" spans="2:2" ht="11.25" customHeight="1" x14ac:dyDescent="0.25">
      <c r="B29" s="52" t="s">
        <v>2118</v>
      </c>
    </row>
    <row r="30" spans="2:2" ht="11.25" customHeight="1" x14ac:dyDescent="0.25">
      <c r="B30" s="52" t="s">
        <v>2119</v>
      </c>
    </row>
    <row r="31" spans="2:2" ht="11.25" customHeight="1" x14ac:dyDescent="0.25">
      <c r="B31" s="52" t="s">
        <v>2120</v>
      </c>
    </row>
    <row r="32" spans="2:2" ht="11.25" customHeight="1" x14ac:dyDescent="0.25">
      <c r="B32" s="52" t="s">
        <v>2121</v>
      </c>
    </row>
    <row r="33" spans="2:2" ht="11.25" customHeight="1" x14ac:dyDescent="0.25">
      <c r="B33" s="52" t="s">
        <v>2122</v>
      </c>
    </row>
    <row r="34" spans="2:2" ht="11.25" customHeight="1" x14ac:dyDescent="0.25">
      <c r="B34" s="52" t="s">
        <v>2123</v>
      </c>
    </row>
    <row r="35" spans="2:2" ht="11.25" customHeight="1" x14ac:dyDescent="0.25">
      <c r="B35" s="52" t="s">
        <v>2124</v>
      </c>
    </row>
    <row r="36" spans="2:2" ht="11.25" customHeight="1" x14ac:dyDescent="0.25">
      <c r="B36" s="52" t="s">
        <v>2125</v>
      </c>
    </row>
    <row r="37" spans="2:2" ht="11.25" customHeight="1" x14ac:dyDescent="0.25">
      <c r="B37" s="52" t="s">
        <v>2126</v>
      </c>
    </row>
    <row r="38" spans="2:2" ht="11.25" customHeight="1" x14ac:dyDescent="0.25">
      <c r="B38" s="52" t="s">
        <v>2127</v>
      </c>
    </row>
    <row r="39" spans="2:2" ht="11.25" customHeight="1" x14ac:dyDescent="0.25">
      <c r="B39" s="52" t="s">
        <v>2128</v>
      </c>
    </row>
    <row r="40" spans="2:2" ht="11.25" customHeight="1" x14ac:dyDescent="0.25">
      <c r="B40" s="52" t="s">
        <v>2129</v>
      </c>
    </row>
    <row r="41" spans="2:2" ht="11.25" customHeight="1" x14ac:dyDescent="0.25">
      <c r="B41" s="52" t="s">
        <v>2130</v>
      </c>
    </row>
    <row r="42" spans="2:2" ht="11.25" customHeight="1" x14ac:dyDescent="0.25">
      <c r="B42" s="52" t="s">
        <v>2131</v>
      </c>
    </row>
    <row r="43" spans="2:2" ht="11.25" customHeight="1" x14ac:dyDescent="0.25">
      <c r="B43" s="52" t="s">
        <v>2132</v>
      </c>
    </row>
    <row r="44" spans="2:2" ht="11.25" customHeight="1" x14ac:dyDescent="0.25">
      <c r="B44" s="52" t="s">
        <v>2133</v>
      </c>
    </row>
    <row r="45" spans="2:2" ht="11.25" customHeight="1" x14ac:dyDescent="0.25">
      <c r="B45" s="52" t="s">
        <v>2134</v>
      </c>
    </row>
    <row r="46" spans="2:2" ht="11.25" customHeight="1" x14ac:dyDescent="0.25">
      <c r="B46" s="52" t="s">
        <v>2135</v>
      </c>
    </row>
    <row r="47" spans="2:2" ht="11.25" customHeight="1" x14ac:dyDescent="0.25">
      <c r="B47" s="52" t="s">
        <v>2136</v>
      </c>
    </row>
    <row r="48" spans="2:2" ht="11.25" customHeight="1" x14ac:dyDescent="0.25">
      <c r="B48" s="52" t="s">
        <v>2137</v>
      </c>
    </row>
    <row r="49" spans="2:2" ht="11.25" customHeight="1" x14ac:dyDescent="0.25">
      <c r="B49" s="52" t="s">
        <v>2138</v>
      </c>
    </row>
    <row r="50" spans="2:2" ht="11.25" customHeight="1" x14ac:dyDescent="0.25">
      <c r="B50" s="52" t="s">
        <v>2139</v>
      </c>
    </row>
    <row r="51" spans="2:2" ht="11.25" customHeight="1" x14ac:dyDescent="0.25">
      <c r="B51" s="52" t="s">
        <v>2140</v>
      </c>
    </row>
    <row r="52" spans="2:2" ht="11.25" customHeight="1" x14ac:dyDescent="0.25">
      <c r="B52" s="52" t="s">
        <v>2141</v>
      </c>
    </row>
    <row r="53" spans="2:2" ht="11.25" customHeight="1" x14ac:dyDescent="0.25">
      <c r="B53" s="52" t="s">
        <v>2142</v>
      </c>
    </row>
    <row r="54" spans="2:2" ht="11.25" customHeight="1" x14ac:dyDescent="0.25">
      <c r="B54" s="52" t="s">
        <v>2143</v>
      </c>
    </row>
    <row r="55" spans="2:2" ht="11.25" customHeight="1" x14ac:dyDescent="0.25">
      <c r="B55" s="52" t="s">
        <v>2144</v>
      </c>
    </row>
    <row r="56" spans="2:2" ht="11.25" customHeight="1" x14ac:dyDescent="0.25">
      <c r="B56" s="52" t="s">
        <v>2145</v>
      </c>
    </row>
    <row r="57" spans="2:2" ht="11.25" customHeight="1" x14ac:dyDescent="0.25">
      <c r="B57" s="52" t="s">
        <v>2146</v>
      </c>
    </row>
    <row r="58" spans="2:2" ht="11.25" customHeight="1" x14ac:dyDescent="0.25">
      <c r="B58" s="52" t="s">
        <v>2147</v>
      </c>
    </row>
    <row r="59" spans="2:2" ht="11.25" customHeight="1" x14ac:dyDescent="0.25">
      <c r="B59" s="52" t="s">
        <v>2148</v>
      </c>
    </row>
    <row r="60" spans="2:2" ht="11.25" customHeight="1" x14ac:dyDescent="0.25">
      <c r="B60" s="52" t="s">
        <v>2149</v>
      </c>
    </row>
    <row r="61" spans="2:2" ht="11.25" customHeight="1" x14ac:dyDescent="0.25">
      <c r="B61" s="52" t="s">
        <v>2150</v>
      </c>
    </row>
    <row r="62" spans="2:2" ht="11.25" customHeight="1" x14ac:dyDescent="0.25">
      <c r="B62" s="52" t="s">
        <v>2151</v>
      </c>
    </row>
    <row r="63" spans="2:2" ht="11.25" customHeight="1" x14ac:dyDescent="0.25">
      <c r="B63" s="52" t="s">
        <v>2152</v>
      </c>
    </row>
    <row r="64" spans="2:2" ht="11.25" customHeight="1" x14ac:dyDescent="0.25">
      <c r="B64" s="52" t="s">
        <v>2153</v>
      </c>
    </row>
    <row r="65" spans="2:2" ht="11.25" customHeight="1" x14ac:dyDescent="0.25">
      <c r="B65" s="52" t="s">
        <v>2154</v>
      </c>
    </row>
    <row r="66" spans="2:2" ht="11.25" customHeight="1" x14ac:dyDescent="0.25">
      <c r="B66" s="52" t="s">
        <v>2155</v>
      </c>
    </row>
    <row r="67" spans="2:2" ht="11.25" customHeight="1" x14ac:dyDescent="0.25">
      <c r="B67" s="52" t="s">
        <v>2156</v>
      </c>
    </row>
    <row r="68" spans="2:2" ht="11.25" customHeight="1" x14ac:dyDescent="0.25">
      <c r="B68" s="52" t="s">
        <v>2157</v>
      </c>
    </row>
    <row r="69" spans="2:2" ht="11.25" customHeight="1" x14ac:dyDescent="0.25">
      <c r="B69" s="52" t="s">
        <v>2158</v>
      </c>
    </row>
    <row r="70" spans="2:2" ht="11.25" customHeight="1" x14ac:dyDescent="0.25">
      <c r="B70" s="52" t="s">
        <v>2159</v>
      </c>
    </row>
    <row r="71" spans="2:2" ht="11.25" customHeight="1" x14ac:dyDescent="0.25">
      <c r="B71" s="52" t="s">
        <v>2160</v>
      </c>
    </row>
    <row r="72" spans="2:2" ht="11.25" customHeight="1" x14ac:dyDescent="0.25">
      <c r="B72" s="52" t="s">
        <v>2161</v>
      </c>
    </row>
    <row r="73" spans="2:2" ht="11.25" customHeight="1" x14ac:dyDescent="0.25">
      <c r="B73" s="52" t="s">
        <v>2162</v>
      </c>
    </row>
    <row r="74" spans="2:2" ht="11.25" customHeight="1" x14ac:dyDescent="0.25">
      <c r="B74" s="52" t="s">
        <v>2163</v>
      </c>
    </row>
    <row r="75" spans="2:2" ht="11.25" customHeight="1" x14ac:dyDescent="0.25">
      <c r="B75" s="52" t="s">
        <v>2164</v>
      </c>
    </row>
    <row r="76" spans="2:2" ht="11.25" customHeight="1" x14ac:dyDescent="0.25">
      <c r="B76" s="52" t="s">
        <v>2165</v>
      </c>
    </row>
    <row r="77" spans="2:2" ht="11.25" customHeight="1" x14ac:dyDescent="0.25">
      <c r="B77" s="52" t="s">
        <v>2166</v>
      </c>
    </row>
    <row r="78" spans="2:2" ht="11.25" customHeight="1" x14ac:dyDescent="0.25">
      <c r="B78" s="52" t="s">
        <v>2167</v>
      </c>
    </row>
    <row r="79" spans="2:2" ht="11.25" customHeight="1" x14ac:dyDescent="0.25">
      <c r="B79" s="52" t="s">
        <v>2168</v>
      </c>
    </row>
    <row r="80" spans="2:2" ht="11.25" customHeight="1" x14ac:dyDescent="0.25">
      <c r="B80" s="52" t="s">
        <v>2169</v>
      </c>
    </row>
    <row r="81" spans="2:2" ht="11.25" customHeight="1" x14ac:dyDescent="0.25">
      <c r="B81" s="52" t="s">
        <v>2170</v>
      </c>
    </row>
    <row r="82" spans="2:2" ht="11.25" customHeight="1" x14ac:dyDescent="0.25">
      <c r="B82" s="52" t="s">
        <v>2171</v>
      </c>
    </row>
    <row r="83" spans="2:2" ht="11.25" customHeight="1" x14ac:dyDescent="0.25">
      <c r="B83" s="52" t="s">
        <v>2172</v>
      </c>
    </row>
    <row r="84" spans="2:2" ht="11.25" customHeight="1" x14ac:dyDescent="0.25">
      <c r="B84" s="52" t="s">
        <v>2173</v>
      </c>
    </row>
    <row r="85" spans="2:2" ht="11.25" customHeight="1" x14ac:dyDescent="0.25">
      <c r="B85" s="52" t="s">
        <v>2174</v>
      </c>
    </row>
    <row r="86" spans="2:2" ht="11.25" customHeight="1" x14ac:dyDescent="0.25">
      <c r="B86" s="52" t="s">
        <v>2175</v>
      </c>
    </row>
    <row r="87" spans="2:2" ht="11.25" customHeight="1" x14ac:dyDescent="0.25">
      <c r="B87" s="52" t="s">
        <v>2176</v>
      </c>
    </row>
    <row r="88" spans="2:2" ht="11.25" customHeight="1" x14ac:dyDescent="0.25">
      <c r="B88" s="52" t="s">
        <v>2177</v>
      </c>
    </row>
    <row r="89" spans="2:2" ht="11.25" customHeight="1" x14ac:dyDescent="0.25">
      <c r="B89" s="52" t="s">
        <v>2178</v>
      </c>
    </row>
    <row r="90" spans="2:2" ht="11.25" customHeight="1" x14ac:dyDescent="0.25">
      <c r="B90" s="52" t="s">
        <v>2179</v>
      </c>
    </row>
    <row r="91" spans="2:2" ht="11.25" customHeight="1" x14ac:dyDescent="0.25">
      <c r="B91" s="52" t="s">
        <v>2180</v>
      </c>
    </row>
    <row r="92" spans="2:2" ht="11.25" customHeight="1" x14ac:dyDescent="0.25">
      <c r="B92" s="52" t="s">
        <v>2181</v>
      </c>
    </row>
    <row r="93" spans="2:2" ht="11.25" customHeight="1" x14ac:dyDescent="0.25">
      <c r="B93" s="52" t="s">
        <v>2182</v>
      </c>
    </row>
    <row r="94" spans="2:2" ht="11.25" customHeight="1" x14ac:dyDescent="0.25">
      <c r="B94" s="52" t="s">
        <v>2183</v>
      </c>
    </row>
    <row r="95" spans="2:2" ht="11.25" customHeight="1" x14ac:dyDescent="0.25">
      <c r="B95" s="52" t="s">
        <v>2184</v>
      </c>
    </row>
    <row r="96" spans="2:2" ht="11.25" customHeight="1" x14ac:dyDescent="0.25">
      <c r="B96" s="52" t="s">
        <v>2185</v>
      </c>
    </row>
    <row r="97" spans="2:2" ht="11.25" customHeight="1" x14ac:dyDescent="0.25">
      <c r="B97" s="52" t="s">
        <v>2186</v>
      </c>
    </row>
    <row r="98" spans="2:2" ht="11.25" customHeight="1" x14ac:dyDescent="0.25">
      <c r="B98" s="52" t="s">
        <v>2187</v>
      </c>
    </row>
    <row r="99" spans="2:2" ht="11.25" customHeight="1" x14ac:dyDescent="0.25">
      <c r="B99" s="52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1"/>
  <sheetViews>
    <sheetView showGridLines="0" zoomScale="80" workbookViewId="0"/>
  </sheetViews>
  <sheetFormatPr defaultRowHeight="10.5" customHeight="1" x14ac:dyDescent="0.25"/>
  <cols>
    <col min="1" max="1" width="9.140625" style="183"/>
  </cols>
  <sheetData>
    <row r="1" spans="1:3" ht="11.25" customHeight="1" x14ac:dyDescent="0.25">
      <c r="A1" s="57" t="s">
        <v>2188</v>
      </c>
      <c r="B1" s="2" t="s">
        <v>2189</v>
      </c>
      <c r="C1" s="2" t="s">
        <v>2190</v>
      </c>
    </row>
    <row r="2" spans="1:3" ht="10.5" customHeight="1" x14ac:dyDescent="0.25">
      <c r="A2" s="159" t="s">
        <v>118</v>
      </c>
      <c r="B2" t="s">
        <v>115</v>
      </c>
      <c r="C2" t="s">
        <v>119</v>
      </c>
    </row>
    <row r="3" spans="1:3" ht="10.5" customHeight="1" x14ac:dyDescent="0.25">
      <c r="A3" s="159" t="s">
        <v>120</v>
      </c>
      <c r="B3" t="s">
        <v>115</v>
      </c>
      <c r="C3" t="s">
        <v>121</v>
      </c>
    </row>
    <row r="4" spans="1:3" ht="10.5" customHeight="1" x14ac:dyDescent="0.25">
      <c r="A4" s="159" t="s">
        <v>111</v>
      </c>
      <c r="B4" t="s">
        <v>115</v>
      </c>
      <c r="C4" t="s">
        <v>113</v>
      </c>
    </row>
    <row r="5" spans="1:3" ht="10.5" customHeight="1" x14ac:dyDescent="0.25">
      <c r="A5" s="159" t="s">
        <v>116</v>
      </c>
      <c r="B5" t="s">
        <v>115</v>
      </c>
      <c r="C5" t="s">
        <v>117</v>
      </c>
    </row>
    <row r="6" spans="1:3" ht="10.5" customHeight="1" x14ac:dyDescent="0.25">
      <c r="A6" s="159" t="s">
        <v>128</v>
      </c>
      <c r="B6" t="s">
        <v>115</v>
      </c>
      <c r="C6" t="s">
        <v>129</v>
      </c>
    </row>
    <row r="7" spans="1:3" ht="10.5" customHeight="1" x14ac:dyDescent="0.25">
      <c r="A7" s="163" t="s">
        <v>130</v>
      </c>
      <c r="B7" t="s">
        <v>115</v>
      </c>
      <c r="C7" t="s">
        <v>131</v>
      </c>
    </row>
    <row r="8" spans="1:3" ht="10.5" customHeight="1" x14ac:dyDescent="0.25">
      <c r="A8" s="176" t="s">
        <v>126</v>
      </c>
      <c r="B8" t="s">
        <v>115</v>
      </c>
      <c r="C8" t="s">
        <v>127</v>
      </c>
    </row>
    <row r="9" spans="1:3" ht="10.5" customHeight="1" x14ac:dyDescent="0.25">
      <c r="A9" s="178" t="s">
        <v>124</v>
      </c>
      <c r="B9" t="s">
        <v>115</v>
      </c>
      <c r="C9" t="s">
        <v>125</v>
      </c>
    </row>
    <row r="10" spans="1:3" ht="10.5" customHeight="1" x14ac:dyDescent="0.25">
      <c r="A10" s="180" t="s">
        <v>122</v>
      </c>
      <c r="B10" t="s">
        <v>115</v>
      </c>
      <c r="C10" t="s">
        <v>123</v>
      </c>
    </row>
    <row r="11" spans="1:3" ht="10.5" customHeight="1" x14ac:dyDescent="0.25">
      <c r="A11" s="182" t="s">
        <v>132</v>
      </c>
      <c r="B11" t="s">
        <v>115</v>
      </c>
      <c r="C11" t="s">
        <v>133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183</vt:i4>
      </vt:variant>
    </vt:vector>
  </HeadingPairs>
  <TitlesOfParts>
    <vt:vector size="19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2</cp:lastModifiedBy>
  <cp:lastPrinted>2024-12-25T08:10:43Z</cp:lastPrinted>
  <dcterms:created xsi:type="dcterms:W3CDTF">2021-03-11T11:50:48Z</dcterms:created>
  <dcterms:modified xsi:type="dcterms:W3CDTF">2024-12-25T08:53:26Z</dcterms:modified>
</cp:coreProperties>
</file>