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O:\ОТЧЕТНОСТЬ РСТ и прочая\Форма 46\2025\"/>
    </mc:Choice>
  </mc:AlternateContent>
  <bookViews>
    <workbookView minimized="1" xWindow="0" yWindow="0" windowWidth="28800" windowHeight="11730" tabRatio="655" activeTab="2"/>
  </bookViews>
  <sheets>
    <sheet name="Инструкция" sheetId="1" r:id="rId1"/>
    <sheet name="Титульный" sheetId="2" r:id="rId2"/>
    <sheet name="Отпуск ЭЭ сет организациями" sheetId="3" r:id="rId3"/>
    <sheet name="TECHSHEET" sheetId="4" state="hidden" r:id="rId4"/>
    <sheet name="TECH_HORISONTAL" sheetId="5" state="hidden" r:id="rId5"/>
    <sheet name="DICTIONARIES" sheetId="6" state="hidden" r:id="rId6"/>
    <sheet name="AUTHORIZATION" sheetId="7" state="hidden" r:id="rId7"/>
    <sheet name="REESTR_ORG" sheetId="8" state="hidden" r:id="rId8"/>
    <sheet name="REESTR_MO" sheetId="9" state="hidden" r:id="rId9"/>
    <sheet name="EGR_BY_ORGN_DATA" sheetId="10" state="hidden" r:id="rId10"/>
    <sheet name="FILE_STORE_DATA" sheetId="11" state="hidden" r:id="rId11"/>
    <sheet name="LIST_SUBSIDIARY" sheetId="12" state="hidden" r:id="rId12"/>
    <sheet name="LIST_OKOPF" sheetId="13" state="hidden" r:id="rId13"/>
    <sheet name="RPT_STATISTICS" sheetId="14" state="hidden" r:id="rId14"/>
  </sheets>
  <definedNames>
    <definedName name="ACTIVITY">Титульный!$H$25</definedName>
    <definedName name="ACTIVITY_ID">Титульный!$N$25</definedName>
    <definedName name="ATH_SCHEME">TECHSHEET!$I$3</definedName>
    <definedName name="AUTHORIZATION_RANGE">AUTHORIZATION!$A$2:$B$2</definedName>
    <definedName name="CONTACTS_MARKER">Титульный!$E$60</definedName>
    <definedName name="DICTIONARY_DATA">DICTIONARIES!$B$3:$E$55</definedName>
    <definedName name="DICTIONARY_HEADER">DICTIONARIES!$A$1:$E$1</definedName>
    <definedName name="EE_PURCHASE_METHOD_LIST" localSheetId="9">TECHSHEET!#REF!</definedName>
    <definedName name="EE_PURCHASE_METHOD_LIST">TECHSHEET!#REF!</definedName>
    <definedName name="ENR_INCOME_ADJACENT_NET_ADD_RANGE">TECH_HORISONTAL!$9:$9</definedName>
    <definedName name="ENR_INCOME_GEN_ADD_RANGE">TECH_HORISONTAL!$3:$3</definedName>
    <definedName name="ENR_INCOME_NON_NET_ADD_RANGE">TECH_HORISONTAL!$6:$6</definedName>
    <definedName name="ENR_OUTCOME_ADJACENT_NET_ADD_RANGE">TECH_HORISONTAL!$12:$12</definedName>
    <definedName name="IMPORT_DATA_DESCRIPTION">Титульный!$E$8</definedName>
    <definedName name="IMPORT_DATA_DESCRIPTION_URL">TECHSHEET!$G$20</definedName>
    <definedName name="INN">Титульный!$H$20</definedName>
    <definedName name="INN_ID">Титульный!$N$20</definedName>
    <definedName name="JUSTIFICATION_SAMPLE">Титульный!$H$80</definedName>
    <definedName name="JUSTIFICATION_SAMPLE_URL">TECHSHEET!$G$17</definedName>
    <definedName name="JUSTIFICATION_URL">Титульный!$H$78</definedName>
    <definedName name="KPP">Титульный!$H$21</definedName>
    <definedName name="KPP_ID">Титульный!$N$21</definedName>
    <definedName name="KTL_KEEPER">Титульный!$H$43</definedName>
    <definedName name="LastUpdateDate_ORG">Титульный!$E$75</definedName>
    <definedName name="LIST_MR_MO_OKTMO">REESTR_MO!$A$2:$D$464</definedName>
    <definedName name="LIST_OKOPF_DATA">LIST_OKOPF!$B$3:$B$99</definedName>
    <definedName name="LIST_OKOPF_HEADER">LIST_OKOPF!$A$1:$B$1</definedName>
    <definedName name="LIST_ORG_EE_DATA">REESTR_ORG!$DR$3:$EI$99</definedName>
    <definedName name="LIST_ORG_EE_HEADER">REESTR_ORG!$DQ$1:$EI$1</definedName>
    <definedName name="LIST_ORG_SOURCE_ON_SECTION_EE_ISSUE">Титульный!$H$112</definedName>
    <definedName name="LIST_SUBSIDIARY_DATA">LIST_SUBSIDIARY!$B$3:$C$3</definedName>
    <definedName name="LIST_SUBSIDIARY_HEADER">LIST_SUBSIDIARY!$A$1:$C$1</definedName>
    <definedName name="LOGIN">TECHSHEET!$I$1</definedName>
    <definedName name="MO">Титульный!$H$39</definedName>
    <definedName name="MO_END_DATE">TECHSHEET!$G$14</definedName>
    <definedName name="MO_LIST_1">REESTR_MO!$B$2:$B$20</definedName>
    <definedName name="MO_LIST_10">REESTR_MO!$B$85:$B$85</definedName>
    <definedName name="MO_LIST_11">REESTR_MO!$B$86:$B$86</definedName>
    <definedName name="MO_LIST_12">REESTR_MO!$B$87:$B$87</definedName>
    <definedName name="MO_LIST_13">REESTR_MO!$B$88:$B$88</definedName>
    <definedName name="MO_LIST_14">REESTR_MO!$B$89:$B$89</definedName>
    <definedName name="MO_LIST_15">REESTR_MO!$B$90:$B$90</definedName>
    <definedName name="MO_LIST_16">REESTR_MO!$B$91:$B$91</definedName>
    <definedName name="MO_LIST_17">REESTR_MO!$B$92:$B$92</definedName>
    <definedName name="MO_LIST_18">REESTR_MO!$B$93:$B$93</definedName>
    <definedName name="MO_LIST_19">REESTR_MO!$B$94:$B$94</definedName>
    <definedName name="MO_LIST_2">REESTR_MO!$B$21:$B$32</definedName>
    <definedName name="MO_LIST_20">REESTR_MO!$B$95:$B$95</definedName>
    <definedName name="MO_LIST_21">REESTR_MO!$B$96:$B$109</definedName>
    <definedName name="MO_LIST_22">REESTR_MO!$B$110:$B$119</definedName>
    <definedName name="MO_LIST_23">REESTR_MO!$B$120:$B$129</definedName>
    <definedName name="MO_LIST_24">REESTR_MO!$B$130:$B$139</definedName>
    <definedName name="MO_LIST_25">REESTR_MO!$B$140:$B$151</definedName>
    <definedName name="MO_LIST_26">REESTR_MO!$B$152:$B$160</definedName>
    <definedName name="MO_LIST_27">REESTR_MO!$B$161:$B$173</definedName>
    <definedName name="MO_LIST_28">REESTR_MO!$B$174:$B$184</definedName>
    <definedName name="MO_LIST_29">REESTR_MO!$B$185:$B$192</definedName>
    <definedName name="MO_LIST_3">REESTR_MO!$B$33:$B$38</definedName>
    <definedName name="MO_LIST_30">REESTR_MO!$B$193:$B$208</definedName>
    <definedName name="MO_LIST_31">REESTR_MO!$B$209:$B$212</definedName>
    <definedName name="MO_LIST_32">REESTR_MO!$B$213:$B$222</definedName>
    <definedName name="MO_LIST_33">REESTR_MO!$B$223:$B$231</definedName>
    <definedName name="MO_LIST_34">REESTR_MO!$B$232:$B$245</definedName>
    <definedName name="MO_LIST_35">REESTR_MO!$B$246:$B$253</definedName>
    <definedName name="MO_LIST_36">REESTR_MO!$B$254:$B$263</definedName>
    <definedName name="MO_LIST_37">REESTR_MO!$B$264:$B$271</definedName>
    <definedName name="MO_LIST_38">REESTR_MO!$B$272:$B$290</definedName>
    <definedName name="MO_LIST_39">REESTR_MO!$B$291:$B$298</definedName>
    <definedName name="MO_LIST_4">REESTR_MO!$B$39:$B$51</definedName>
    <definedName name="MO_LIST_40">REESTR_MO!$B$299:$B$311</definedName>
    <definedName name="MO_LIST_41">REESTR_MO!$B$312:$B$323</definedName>
    <definedName name="MO_LIST_42">REESTR_MO!$B$324:$B$333</definedName>
    <definedName name="MO_LIST_43">REESTR_MO!$B$334:$B$344</definedName>
    <definedName name="MO_LIST_44">REESTR_MO!$B$345:$B$355</definedName>
    <definedName name="MO_LIST_45">REESTR_MO!$B$356:$B$362</definedName>
    <definedName name="MO_LIST_46">REESTR_MO!$B$363:$B$374</definedName>
    <definedName name="MO_LIST_47">REESTR_MO!$B$375:$B$385</definedName>
    <definedName name="MO_LIST_48">REESTR_MO!$B$386:$B$389</definedName>
    <definedName name="MO_LIST_49">REESTR_MO!$B$390:$B$400</definedName>
    <definedName name="MO_LIST_5">REESTR_MO!$B$52:$B$59</definedName>
    <definedName name="MO_LIST_50">REESTR_MO!$B$401:$B$412</definedName>
    <definedName name="MO_LIST_51">REESTR_MO!$B$413:$B$421</definedName>
    <definedName name="MO_LIST_52">REESTR_MO!$B$422:$B$431</definedName>
    <definedName name="MO_LIST_53">REESTR_MO!$B$432:$B$439</definedName>
    <definedName name="MO_LIST_54">REESTR_MO!$B$440:$B$454</definedName>
    <definedName name="MO_LIST_55">REESTR_MO!$B$455:$B$464</definedName>
    <definedName name="MO_LIST_6">REESTR_MO!$B$60:$B$70</definedName>
    <definedName name="MO_LIST_7">REESTR_MO!$B$71:$B$75</definedName>
    <definedName name="MO_LIST_8">REESTR_MO!$B$76:$B$83</definedName>
    <definedName name="MO_LIST_9">REESTR_MO!$B$84:$B$84</definedName>
    <definedName name="MO_START_DATE">TECHSHEET!$G$13</definedName>
    <definedName name="MONTH">Титульный!$H$12</definedName>
    <definedName name="MONTH_LIST">TECHSHEET!$L$2:$L$14</definedName>
    <definedName name="MONTH_LIST_SPECIFIC_2022">TECHSHEET!$L$12:$L$14</definedName>
    <definedName name="MONTH_VS_SEQUENCE_LIST">TECHSHEET!$L$2:$M$14</definedName>
    <definedName name="MR">Титульный!$H$37</definedName>
    <definedName name="MR_LIST">REESTR_MO!$E$2:$E$56</definedName>
    <definedName name="NO_JUSTIFICATION_REPORT_TILL_DATE_APR">DICTIONARIES!$C$3:$C$3</definedName>
    <definedName name="NO_JUSTIFICATION_REPORT_TILL_DATE_AUG">DICTIONARIES!$C$4:$C$4</definedName>
    <definedName name="NO_JUSTIFICATION_REPORT_TILL_DATE_DEC">DICTIONARIES!$C$5:$C$5</definedName>
    <definedName name="NO_JUSTIFICATION_REPORT_TILL_DATE_FEB">DICTIONARIES!$C$6:$C$6</definedName>
    <definedName name="NO_JUSTIFICATION_REPORT_TILL_DATE_JAN">DICTIONARIES!$C$7:$C$7</definedName>
    <definedName name="NO_JUSTIFICATION_REPORT_TILL_DATE_JUL">DICTIONARIES!$C$8:$C$8</definedName>
    <definedName name="NO_JUSTIFICATION_REPORT_TILL_DATE_JUN">DICTIONARIES!$C$9:$C$9</definedName>
    <definedName name="NO_JUSTIFICATION_REPORT_TILL_DATE_MAR">DICTIONARIES!$C$10:$C$10</definedName>
    <definedName name="NO_JUSTIFICATION_REPORT_TILL_DATE_MAY">DICTIONARIES!$C$11:$C$11</definedName>
    <definedName name="NO_JUSTIFICATION_REPORT_TILL_DATE_NOV">DICTIONARIES!$C$12:$C$12</definedName>
    <definedName name="NO_JUSTIFICATION_REPORT_TILL_DATE_OCT">DICTIONARIES!$C$13:$C$13</definedName>
    <definedName name="NO_JUSTIFICATION_REPORT_TILL_DATE_SEP">DICTIONARIES!$C$14:$C$14</definedName>
    <definedName name="NO_JUSTIFICATION_REPORT_TILL_DATE_TTL">DICTIONARIES!$C$15:$C$15</definedName>
    <definedName name="OBFUSCATED_PASSWORD">TECHSHEET!$I$6</definedName>
    <definedName name="OGRN">Титульный!$H$22</definedName>
    <definedName name="OKATO">Титульный!$H$35</definedName>
    <definedName name="OKPO">Титульный!$H$33</definedName>
    <definedName name="OKTMO">Титульный!$H$41</definedName>
    <definedName name="OKTMO_VS_TYPE_LIST">REESTR_MO!$C$2:$D$464</definedName>
    <definedName name="OPF">Титульный!$H$23</definedName>
    <definedName name="ORG">Титульный!$H$18</definedName>
    <definedName name="ORG_DATA_AREA">Титульный!$H$18:$H$21</definedName>
    <definedName name="ORG_END_DATE">TECHSHEET!$G$6</definedName>
    <definedName name="ORG_START_DATE">TECHSHEET!$G$5</definedName>
    <definedName name="PASSWORD">TECHSHEET!$I$2</definedName>
    <definedName name="PERIOD">TECHSHEET!$G$2</definedName>
    <definedName name="PWR_INCOME_ADJACENT_NET_ADD_RANGE">TECH_HORISONTAL!$21:$21</definedName>
    <definedName name="PWR_INCOME_GEN_ADD_RANGE">TECH_HORISONTAL!$15:$15</definedName>
    <definedName name="PWR_INCOME_NON_NET_ADD_RANGE">TECH_HORISONTAL!$18:$18</definedName>
    <definedName name="PWR_OUTCOME_ADJACENT_NET_ADD_RANGE">TECH_HORISONTAL!$24:$24</definedName>
    <definedName name="REGION">TECHSHEET!$A$1:$A$90</definedName>
    <definedName name="REGION_NAME">Титульный!$H$6</definedName>
    <definedName name="REPORT_EXISTENCE_STATUS">DICTIONARIES!$C$16:$C$16</definedName>
    <definedName name="REPORT_MONTH_ABSENCE">DICTIONARIES!$C$17:$C$17</definedName>
    <definedName name="REPORT_TYPE">Титульный!$H$27</definedName>
    <definedName name="REPORT_TYPE_LIST">TECHSHEET!$E$7:$E$8</definedName>
    <definedName name="RETAIN_PASSWORD">TECHSHEET!$I$4</definedName>
    <definedName name="RPT_STATISTICS_RANGE">RPT_STATISTICS!$A$2:$C$12</definedName>
    <definedName name="RST_ORG_ID">Титульный!$H$16</definedName>
    <definedName name="SECTION_EE_ISSUE_ENR_INCOME_ADJACENT_NET_ADD_HL">'Отпуск ЭЭ сет организациями'!$E$31</definedName>
    <definedName name="SECTION_EE_ISSUE_ENR_INCOME_ADJACENT_NET_START_ROW">'Отпуск ЭЭ сет организациями'!$E$24</definedName>
    <definedName name="SECTION_EE_ISSUE_ENR_INCOME_GEN_ADD_HL">'Отпуск ЭЭ сет организациями'!$E$19</definedName>
    <definedName name="SECTION_EE_ISSUE_ENR_INCOME_GEN_START_ROW">'Отпуск ЭЭ сет организациями'!$E$18</definedName>
    <definedName name="SECTION_EE_ISSUE_ENR_INCOME_NON_NET_ADD_HL">'Отпуск ЭЭ сет организациями'!$E$22</definedName>
    <definedName name="SECTION_EE_ISSUE_ENR_INCOME_NON_NET_START_ROW">'Отпуск ЭЭ сет организациями'!$E$21</definedName>
    <definedName name="SECTION_EE_ISSUE_ENR_OUTCOME_ADJACENT_NET_ADD_HL">'Отпуск ЭЭ сет организациями'!$E$53</definedName>
    <definedName name="SECTION_EE_ISSUE_ENR_OUTCOME_ADJACENT_NET_START_ROW">'Отпуск ЭЭ сет организациями'!$E$45</definedName>
    <definedName name="SECTION_EE_ISSUE_IMPORT_TAG_AREA">'Отпуск ЭЭ сет организациями'!$H$3:$T$3</definedName>
    <definedName name="SECTION_EE_ISSUE_NUMERIC_AREA">'Отпуск ЭЭ сет организациями'!$H$14:$L$170</definedName>
    <definedName name="SECTION_EE_ISSUE_PWR_INCOME_ADJACENT_NET_ADD_HL">'Отпуск ЭЭ сет организациями'!$E$80</definedName>
    <definedName name="SECTION_EE_ISSUE_PWR_INCOME_ADJACENT_NET_START_ROW">'Отпуск ЭЭ сет организациями'!$E$73</definedName>
    <definedName name="SECTION_EE_ISSUE_PWR_INCOME_GEN_ADD_HL">'Отпуск ЭЭ сет организациями'!$E$68</definedName>
    <definedName name="SECTION_EE_ISSUE_PWR_INCOME_GEN_START_ROW">'Отпуск ЭЭ сет организациями'!$E$67</definedName>
    <definedName name="SECTION_EE_ISSUE_PWR_INCOME_NON_NET_ADD_HL">'Отпуск ЭЭ сет организациями'!$E$71</definedName>
    <definedName name="SECTION_EE_ISSUE_PWR_INCOME_NON_NET_START_ROW">'Отпуск ЭЭ сет организациями'!$E$70</definedName>
    <definedName name="SECTION_EE_ISSUE_PWR_OUTCOME_ADJACENT_NET_ADD_HL">'Отпуск ЭЭ сет организациями'!$E$102</definedName>
    <definedName name="SECTION_EE_ISSUE_PWR_OUTCOME_ADJACENT_NET_START_ROW">'Отпуск ЭЭ сет организациями'!$E$94</definedName>
    <definedName name="SECTION_EE_ISSUE_ROW_CODE_AREA">'Отпуск ЭЭ сет организациями'!$G$14:$G$170</definedName>
    <definedName name="SECTION_EE_ISSUE_ROW_TYPE_COLUMN">'Отпуск ЭЭ сет организациями'!$T$13</definedName>
    <definedName name="SECTION_EE_ISSUE_SLPR_DELETE_COLUMN">'Отпуск ЭЭ сет организациями'!$C$13</definedName>
    <definedName name="SECTION_EE_ISSUE_SLPR_INN_COLUMN">'Отпуск ЭЭ сет организациями'!$Q$13</definedName>
    <definedName name="SECTION_EE_ISSUE_SLPR_KPP_COLUMN">'Отпуск ЭЭ сет организациями'!$R$13</definedName>
    <definedName name="SECTION_EE_ISSUE_SLPR_NAME_COLUMN">'Отпуск ЭЭ сет организациями'!$O$13</definedName>
    <definedName name="SECTION_EE_ISSUE_SLPR_NUMBER_COLUMN">'Отпуск ЭЭ сет организациями'!$N$13</definedName>
    <definedName name="SECTION_EE_ISSUE_SLPR_OGRN_COLUMN">'Отпуск ЭЭ сет организациями'!$P$13</definedName>
    <definedName name="SECTION_EE_ISSUE_SLPR_SOURCE_COLUMN">'Отпуск ЭЭ сет организациями'!$S$13</definedName>
    <definedName name="SECTION_EE_ISSUE_SUPPLIER_COLUMN">'Отпуск ЭЭ сет организациями'!$E$13</definedName>
    <definedName name="SECTION_I_A_IMPORT_TAG_AREA" localSheetId="9">#REF!</definedName>
    <definedName name="SECTION_I_A_IMPORT_TAG_AREA">#REF!</definedName>
    <definedName name="SECTION_I_A_NUMERIC_AREA" localSheetId="9">#REF!</definedName>
    <definedName name="SECTION_I_A_NUMERIC_AREA">#REF!</definedName>
    <definedName name="SECTION_I_A_PC_MARKER_AREA" localSheetId="9">#REF!</definedName>
    <definedName name="SECTION_I_A_PC_MARKER_AREA">#REF!</definedName>
    <definedName name="SECTION_I_A_V_MARKER_AREA" localSheetId="9">#REF!</definedName>
    <definedName name="SECTION_I_A_V_MARKER_AREA">#REF!</definedName>
    <definedName name="SECTION_I_B_IMPORT_TAG_AREA" localSheetId="9">#REF!</definedName>
    <definedName name="SECTION_I_B_IMPORT_TAG_AREA">#REF!</definedName>
    <definedName name="SECTION_I_B_NUMERIC_AREA" localSheetId="9">#REF!</definedName>
    <definedName name="SECTION_I_B_NUMERIC_AREA">#REF!</definedName>
    <definedName name="SECTION_I_B_PC_MARKER_AREA" localSheetId="9">#REF!</definedName>
    <definedName name="SECTION_I_B_PC_MARKER_AREA">#REF!</definedName>
    <definedName name="SECTION_II_A_IMPORT_TAG_AREA" localSheetId="9">#REF!</definedName>
    <definedName name="SECTION_II_A_IMPORT_TAG_AREA">#REF!</definedName>
    <definedName name="SECTION_II_A_NUMERIC_AREA" localSheetId="9">#REF!</definedName>
    <definedName name="SECTION_II_A_NUMERIC_AREA">#REF!</definedName>
    <definedName name="SECTION_II_A_V_MARKER_AREA" localSheetId="9">#REF!</definedName>
    <definedName name="SECTION_II_A_V_MARKER_AREA">#REF!</definedName>
    <definedName name="SECTION_II_B_IMPORT_TAG_AREA" localSheetId="9">#REF!</definedName>
    <definedName name="SECTION_II_B_IMPORT_TAG_AREA">#REF!</definedName>
    <definedName name="SECTION_II_B_NUMERIC_AREA" localSheetId="9">#REF!</definedName>
    <definedName name="SECTION_II_B_NUMERIC_AREA">#REF!</definedName>
    <definedName name="SECTION_III_IMPORT_TAG_AREA" localSheetId="9">#REF!</definedName>
    <definedName name="SECTION_III_IMPORT_TAG_AREA">#REF!</definedName>
    <definedName name="SECTION_III_NUMERIC_AREA" localSheetId="9">#REF!</definedName>
    <definedName name="SECTION_III_NUMERIC_AREA">#REF!</definedName>
    <definedName name="SECTION_IV_IMPORT_TAG_AREA" localSheetId="9">#REF!</definedName>
    <definedName name="SECTION_IV_IMPORT_TAG_AREA">#REF!</definedName>
    <definedName name="SECTION_IV_NUMERIC_AREA" localSheetId="9">#REF!</definedName>
    <definedName name="SECTION_IV_NUMERIC_AREA">#REF!</definedName>
    <definedName name="SESSION_ID">TECHSHEET!$I$5</definedName>
    <definedName name="SUBSIDIARY">Титульный!$H$29</definedName>
    <definedName name="SUBSIDIARY_ID">Титульный!$N$29</definedName>
    <definedName name="TAX_SYSTEM">Титульный!$H$45</definedName>
    <definedName name="TAX_SYSTEM_LIST">TECHSHEET!$E$12:$E$16</definedName>
    <definedName name="TITLE_CONTACTS">Титульный!$H$62:$H$71</definedName>
    <definedName name="TITLE_IMPORT_TAG_AREA">Титульный!$V$6:$V$71</definedName>
    <definedName name="TITLE_ORG_AREA">Титульный!$H$18:$H$22</definedName>
    <definedName name="TITLE_VLD_AREA">Титульный!$H$6:$H$71</definedName>
    <definedName name="TITLE_VLD_MARKERS">Титульный!$P$6:$P$71</definedName>
    <definedName name="TPL_CODE">Инструкция!$B$2:$G$2</definedName>
    <definedName name="TPL_DISCIPLINE_UPDATE_MARKER">Титульный!$E$85</definedName>
    <definedName name="TPL_STATISTICS_AREA">Титульный!$H$86:$H$109</definedName>
    <definedName name="VDET_END_DATE">TECHSHEET!$G$10</definedName>
    <definedName name="VDET_LIST">DICTIONARIES!$C$18:$C$55</definedName>
    <definedName name="VDET_START_DATE">TECHSHEET!$G$9</definedName>
    <definedName name="VERSION">Инструкция!$B$3:$G$3</definedName>
    <definedName name="YEAR">Титульный!$H$11</definedName>
    <definedName name="YEAR_LIST">TECHSHEET!$O$2:$O$5</definedName>
    <definedName name="YES_NO">TECHSHEET!$E$2:$E$3</definedName>
  </definedNames>
  <calcPr calcId="162913"/>
</workbook>
</file>

<file path=xl/calcChain.xml><?xml version="1.0" encoding="utf-8"?>
<calcChain xmlns="http://schemas.openxmlformats.org/spreadsheetml/2006/main">
  <c r="H24" i="5" l="1"/>
  <c r="D24" i="5"/>
  <c r="H21" i="5"/>
  <c r="D21" i="5"/>
  <c r="H18" i="5"/>
  <c r="D18" i="5"/>
  <c r="H15" i="5"/>
  <c r="D15" i="5"/>
  <c r="H12" i="5"/>
  <c r="D12" i="5"/>
  <c r="H9" i="5"/>
  <c r="D9" i="5"/>
  <c r="H6" i="5"/>
  <c r="D6" i="5"/>
  <c r="H3" i="5"/>
  <c r="D3" i="5"/>
  <c r="G13" i="4"/>
  <c r="G5" i="4"/>
  <c r="G2" i="4"/>
  <c r="G14" i="4" s="1"/>
  <c r="H170" i="3"/>
  <c r="H169" i="3"/>
  <c r="L168" i="3"/>
  <c r="L166" i="3" s="1"/>
  <c r="K168" i="3"/>
  <c r="J168" i="3"/>
  <c r="I168" i="3"/>
  <c r="H168" i="3"/>
  <c r="H167" i="3"/>
  <c r="K166" i="3"/>
  <c r="J166" i="3"/>
  <c r="I166" i="3"/>
  <c r="H165" i="3"/>
  <c r="H164" i="3"/>
  <c r="H163" i="3"/>
  <c r="L162" i="3"/>
  <c r="K162" i="3"/>
  <c r="J162" i="3"/>
  <c r="H162" i="3" s="1"/>
  <c r="I162" i="3"/>
  <c r="H161" i="3"/>
  <c r="H160" i="3"/>
  <c r="L159" i="3"/>
  <c r="L157" i="3" s="1"/>
  <c r="L156" i="3" s="1"/>
  <c r="K159" i="3"/>
  <c r="J159" i="3"/>
  <c r="I159" i="3"/>
  <c r="H159" i="3" s="1"/>
  <c r="H158" i="3"/>
  <c r="K157" i="3"/>
  <c r="K156" i="3" s="1"/>
  <c r="J157" i="3"/>
  <c r="J156" i="3" s="1"/>
  <c r="H155" i="3"/>
  <c r="H154" i="3"/>
  <c r="H153" i="3"/>
  <c r="L152" i="3"/>
  <c r="L150" i="3" s="1"/>
  <c r="K152" i="3"/>
  <c r="J152" i="3"/>
  <c r="I152" i="3"/>
  <c r="I150" i="3" s="1"/>
  <c r="H150" i="3" s="1"/>
  <c r="H152" i="3"/>
  <c r="H151" i="3"/>
  <c r="K150" i="3"/>
  <c r="J150" i="3"/>
  <c r="H148" i="3"/>
  <c r="H147" i="3"/>
  <c r="L146" i="3"/>
  <c r="L144" i="3" s="1"/>
  <c r="K146" i="3"/>
  <c r="J146" i="3"/>
  <c r="I146" i="3"/>
  <c r="H146" i="3" s="1"/>
  <c r="H145" i="3"/>
  <c r="K144" i="3"/>
  <c r="J144" i="3"/>
  <c r="H143" i="3"/>
  <c r="H142" i="3"/>
  <c r="H141" i="3"/>
  <c r="L140" i="3"/>
  <c r="K140" i="3"/>
  <c r="J140" i="3"/>
  <c r="I140" i="3"/>
  <c r="H140" i="3" s="1"/>
  <c r="H139" i="3"/>
  <c r="H138" i="3"/>
  <c r="H137" i="3"/>
  <c r="H136" i="3"/>
  <c r="H135" i="3"/>
  <c r="H134" i="3"/>
  <c r="L133" i="3"/>
  <c r="K133" i="3"/>
  <c r="J133" i="3"/>
  <c r="H133" i="3" s="1"/>
  <c r="I133" i="3"/>
  <c r="H132" i="3"/>
  <c r="H131" i="3"/>
  <c r="L130" i="3"/>
  <c r="K130" i="3"/>
  <c r="J130" i="3"/>
  <c r="I130" i="3"/>
  <c r="H130" i="3" s="1"/>
  <c r="H129" i="3"/>
  <c r="H128" i="3"/>
  <c r="L127" i="3"/>
  <c r="H127" i="3" s="1"/>
  <c r="K127" i="3"/>
  <c r="K126" i="3" s="1"/>
  <c r="K124" i="3" s="1"/>
  <c r="K123" i="3" s="1"/>
  <c r="J127" i="3"/>
  <c r="J126" i="3" s="1"/>
  <c r="J124" i="3" s="1"/>
  <c r="J123" i="3" s="1"/>
  <c r="I127" i="3"/>
  <c r="I126" i="3"/>
  <c r="I124" i="3" s="1"/>
  <c r="H125" i="3"/>
  <c r="H122" i="3"/>
  <c r="H121" i="3"/>
  <c r="H120" i="3"/>
  <c r="L119" i="3"/>
  <c r="H119" i="3" s="1"/>
  <c r="K119" i="3"/>
  <c r="K117" i="3" s="1"/>
  <c r="J119" i="3"/>
  <c r="I119" i="3"/>
  <c r="H118" i="3"/>
  <c r="J117" i="3"/>
  <c r="I117" i="3"/>
  <c r="H115" i="3"/>
  <c r="H114" i="3"/>
  <c r="H113" i="3"/>
  <c r="J111" i="3"/>
  <c r="L110" i="3"/>
  <c r="K110" i="3"/>
  <c r="J110" i="3"/>
  <c r="I110" i="3"/>
  <c r="H110" i="3" s="1"/>
  <c r="H109" i="3"/>
  <c r="H108" i="3"/>
  <c r="H107" i="3"/>
  <c r="H106" i="3"/>
  <c r="H105" i="3"/>
  <c r="H104" i="3"/>
  <c r="H103" i="3"/>
  <c r="H101" i="3"/>
  <c r="D101" i="3"/>
  <c r="H100" i="3"/>
  <c r="D100" i="3"/>
  <c r="H99" i="3"/>
  <c r="D99" i="3"/>
  <c r="H98" i="3"/>
  <c r="D98" i="3"/>
  <c r="H97" i="3"/>
  <c r="D97" i="3"/>
  <c r="H96" i="3"/>
  <c r="D96" i="3"/>
  <c r="H95" i="3"/>
  <c r="D95" i="3"/>
  <c r="L93" i="3"/>
  <c r="K93" i="3"/>
  <c r="J93" i="3"/>
  <c r="I93" i="3"/>
  <c r="H93" i="3" s="1"/>
  <c r="H92" i="3"/>
  <c r="H91" i="3"/>
  <c r="H90" i="3"/>
  <c r="H89" i="3"/>
  <c r="H88" i="3"/>
  <c r="L87" i="3"/>
  <c r="K87" i="3"/>
  <c r="J87" i="3"/>
  <c r="H86" i="3"/>
  <c r="H85" i="3"/>
  <c r="H84" i="3"/>
  <c r="H83" i="3"/>
  <c r="H82" i="3"/>
  <c r="L81" i="3"/>
  <c r="K81" i="3"/>
  <c r="J81" i="3"/>
  <c r="I81" i="3"/>
  <c r="H81" i="3" s="1"/>
  <c r="H79" i="3"/>
  <c r="D79" i="3"/>
  <c r="H78" i="3"/>
  <c r="D78" i="3"/>
  <c r="H77" i="3"/>
  <c r="D77" i="3"/>
  <c r="H76" i="3"/>
  <c r="D76" i="3"/>
  <c r="H75" i="3"/>
  <c r="D75" i="3"/>
  <c r="H74" i="3"/>
  <c r="D74" i="3"/>
  <c r="L72" i="3"/>
  <c r="K72" i="3"/>
  <c r="J72" i="3"/>
  <c r="H72" i="3" s="1"/>
  <c r="I72" i="3"/>
  <c r="L69" i="3"/>
  <c r="K69" i="3"/>
  <c r="K64" i="3" s="1"/>
  <c r="K111" i="3" s="1"/>
  <c r="J69" i="3"/>
  <c r="I69" i="3"/>
  <c r="H69" i="3" s="1"/>
  <c r="L66" i="3"/>
  <c r="L64" i="3" s="1"/>
  <c r="L111" i="3" s="1"/>
  <c r="K66" i="3"/>
  <c r="J66" i="3"/>
  <c r="I66" i="3"/>
  <c r="I64" i="3" s="1"/>
  <c r="H66" i="3"/>
  <c r="H65" i="3"/>
  <c r="J64" i="3"/>
  <c r="K62" i="3"/>
  <c r="L61" i="3"/>
  <c r="K61" i="3"/>
  <c r="J61" i="3"/>
  <c r="I61" i="3"/>
  <c r="H61" i="3"/>
  <c r="H60" i="3"/>
  <c r="H59" i="3"/>
  <c r="H58" i="3"/>
  <c r="H57" i="3"/>
  <c r="H56" i="3"/>
  <c r="H55" i="3"/>
  <c r="H54" i="3"/>
  <c r="H52" i="3"/>
  <c r="D52" i="3"/>
  <c r="H51" i="3"/>
  <c r="D51" i="3"/>
  <c r="H50" i="3"/>
  <c r="D50" i="3"/>
  <c r="H49" i="3"/>
  <c r="D49" i="3"/>
  <c r="H48" i="3"/>
  <c r="D48" i="3"/>
  <c r="H47" i="3"/>
  <c r="D47" i="3"/>
  <c r="H46" i="3"/>
  <c r="D46" i="3"/>
  <c r="L44" i="3"/>
  <c r="K44" i="3"/>
  <c r="J44" i="3"/>
  <c r="J38" i="3" s="1"/>
  <c r="I44" i="3"/>
  <c r="H44" i="3" s="1"/>
  <c r="H43" i="3"/>
  <c r="H42" i="3"/>
  <c r="H41" i="3"/>
  <c r="H40" i="3"/>
  <c r="H39" i="3"/>
  <c r="L38" i="3"/>
  <c r="K38" i="3"/>
  <c r="I38" i="3"/>
  <c r="H37" i="3"/>
  <c r="H36" i="3"/>
  <c r="H35" i="3"/>
  <c r="H34" i="3"/>
  <c r="H33" i="3"/>
  <c r="L32" i="3"/>
  <c r="K32" i="3"/>
  <c r="J32" i="3"/>
  <c r="I32" i="3"/>
  <c r="H32" i="3" s="1"/>
  <c r="H30" i="3"/>
  <c r="D30" i="3"/>
  <c r="H29" i="3"/>
  <c r="D29" i="3"/>
  <c r="H28" i="3"/>
  <c r="D28" i="3"/>
  <c r="H27" i="3"/>
  <c r="D27" i="3"/>
  <c r="H26" i="3"/>
  <c r="D26" i="3"/>
  <c r="H25" i="3"/>
  <c r="D25" i="3"/>
  <c r="L23" i="3"/>
  <c r="K23" i="3"/>
  <c r="J23" i="3"/>
  <c r="I23" i="3"/>
  <c r="H23" i="3"/>
  <c r="L20" i="3"/>
  <c r="L15" i="3" s="1"/>
  <c r="L62" i="3" s="1"/>
  <c r="K20" i="3"/>
  <c r="J20" i="3"/>
  <c r="I20" i="3"/>
  <c r="H20" i="3" s="1"/>
  <c r="L17" i="3"/>
  <c r="K17" i="3"/>
  <c r="J17" i="3"/>
  <c r="J15" i="3" s="1"/>
  <c r="I17" i="3"/>
  <c r="I15" i="3" s="1"/>
  <c r="H16" i="3"/>
  <c r="K15" i="3"/>
  <c r="D9" i="3"/>
  <c r="H85" i="2"/>
  <c r="H80" i="2"/>
  <c r="P29" i="2"/>
  <c r="E8" i="2"/>
  <c r="J62" i="3" l="1"/>
  <c r="I123" i="3"/>
  <c r="H166" i="3"/>
  <c r="H64" i="3"/>
  <c r="I111" i="3"/>
  <c r="H111" i="3" s="1"/>
  <c r="H38" i="3"/>
  <c r="H117" i="3"/>
  <c r="H15" i="3"/>
  <c r="I62" i="3"/>
  <c r="H62" i="3" s="1"/>
  <c r="I87" i="3"/>
  <c r="H87" i="3" s="1"/>
  <c r="I144" i="3"/>
  <c r="H144" i="3" s="1"/>
  <c r="I157" i="3"/>
  <c r="H17" i="3"/>
  <c r="H126" i="3"/>
  <c r="G6" i="4"/>
  <c r="L117" i="3"/>
  <c r="G9" i="4"/>
  <c r="L126" i="3"/>
  <c r="L124" i="3" s="1"/>
  <c r="L123" i="3" s="1"/>
  <c r="G10" i="4"/>
  <c r="H157" i="3" l="1"/>
  <c r="I156" i="3"/>
  <c r="H156" i="3" s="1"/>
  <c r="H124" i="3"/>
  <c r="H123" i="3"/>
</calcChain>
</file>

<file path=xl/sharedStrings.xml><?xml version="1.0" encoding="utf-8"?>
<sst xmlns="http://schemas.openxmlformats.org/spreadsheetml/2006/main" count="4547" uniqueCount="2192">
  <si>
    <t xml:space="preserve"> (требуется обновление)</t>
  </si>
  <si>
    <t>Код отчёта: 46EP.STX.EIAS</t>
  </si>
  <si>
    <t>Версия отчёта: 1.0.0</t>
  </si>
  <si>
    <t>Сведения об отпуске (передаче) электроэнергии распределительными сетевыми организациями отдельным категориям потребителей Приказ Росстата: Об утверждении формы от 05.09.2018 № 543</t>
  </si>
  <si>
    <t>Условные обозначения</t>
  </si>
  <si>
    <t>A</t>
  </si>
  <si>
    <t xml:space="preserve"> - предназначенные для заполнения</t>
  </si>
  <si>
    <t xml:space="preserve"> - ссылки и автозаполняемые поля</t>
  </si>
  <si>
    <t xml:space="preserve"> - с формулами и константами</t>
  </si>
  <si>
    <t xml:space="preserve"> - обязательные для заполнения</t>
  </si>
  <si>
    <t>Работа с реестрами</t>
  </si>
  <si>
    <t>Если в предложенном Вам списке необходимая организация или наименование отсутствуют, обновите списки с помощью элементов управления на листах. Если после обновления Вам не удалось найти необходимую позицию в списке, обратитесь к ответственному за поддержание реестра Вашего региона либо в Отдел сопровождения пользователей ЕИАС.</t>
  </si>
  <si>
    <t>Проверка отчёта</t>
  </si>
  <si>
    <t>• При сохранении отчётной формы осуществляется проверка корректности данных_x000D_
• Для каждого сообщения возможны 2 статуса: ошибка и предупреждение_x000D_
• При наличии сообщений со статусом «Ошибка» файл будет отклонён системой и не будет загружен в хранилище данных, сообщения со статусом «Предупреждение» носят информационный характер, и такой файл будет принят к обработке системой</t>
  </si>
  <si>
    <t xml:space="preserve">   обновление данных для проверки отчёта</t>
  </si>
  <si>
    <t>Сведения об отпуске (передаче) электроэнергии распределительными сетевыми организациями отдельным категориям потребителей</t>
  </si>
  <si>
    <t>Форма № 46-ЭЭ (передача)</t>
  </si>
  <si>
    <t>Субъект РФ</t>
  </si>
  <si>
    <t>Ростовская область</t>
  </si>
  <si>
    <t>MANDATORY</t>
  </si>
  <si>
    <t>Приказ Росстата:_x000D_
Об утверждении формы от 05.09.2018 № 543</t>
  </si>
  <si>
    <t>region</t>
  </si>
  <si>
    <t>Отчётный период</t>
  </si>
  <si>
    <t>Месячная, годовая</t>
  </si>
  <si>
    <t>Сроки предоставления: _x000D_
25 числа после отчётного месяца,_x000D_
10 февраля - за отчётный год</t>
  </si>
  <si>
    <t>Год</t>
  </si>
  <si>
    <t>2025</t>
  </si>
  <si>
    <t>rptYear</t>
  </si>
  <si>
    <t>Месяц</t>
  </si>
  <si>
    <t>Декабрь</t>
  </si>
  <si>
    <t>rptMonth</t>
  </si>
  <si>
    <t>Предоставляют: _x000D_
  - юридические лица, кроме субъектов малого предпринимательства - сетевые организации, осуществляющие оказание услуг по передаче и распределению электрической энергии (мощности);_x000D_
  - ПАО "ФСК ЕЭС"_x000D_
Федеральной антимонопольной службе по установленному адресу</t>
  </si>
  <si>
    <t>RST_ORG_ID</t>
  </si>
  <si>
    <t>Наименование ЮЛ / ИП</t>
  </si>
  <si>
    <t>ООО «СК «Тесла»</t>
  </si>
  <si>
    <t>org</t>
  </si>
  <si>
    <t>ИНН</t>
  </si>
  <si>
    <t>6163221409</t>
  </si>
  <si>
    <t>inn</t>
  </si>
  <si>
    <t>КПП</t>
  </si>
  <si>
    <t>616601001</t>
  </si>
  <si>
    <t>kpp</t>
  </si>
  <si>
    <t>ОГРН</t>
  </si>
  <si>
    <t>1206100039034</t>
  </si>
  <si>
    <t>ogrn</t>
  </si>
  <si>
    <t>Организационно-правовая форма</t>
  </si>
  <si>
    <t>1 23 00 | Общества с ограниченной ответственностью</t>
  </si>
  <si>
    <t>opf</t>
  </si>
  <si>
    <t>Вид(-ы) деятельности</t>
  </si>
  <si>
    <t>РСО</t>
  </si>
  <si>
    <t>activity</t>
  </si>
  <si>
    <t>Тип отчёта</t>
  </si>
  <si>
    <t>В целом по организации</t>
  </si>
  <si>
    <t>rptType</t>
  </si>
  <si>
    <t>Наименование обособленного подразделения</t>
  </si>
  <si>
    <t>subsidiary</t>
  </si>
  <si>
    <t>Код по ОКПО</t>
  </si>
  <si>
    <t>69180518</t>
  </si>
  <si>
    <t>ОКПО - Общероссийский Классификатор Предприятий и Организаций</t>
  </si>
  <si>
    <t>okpo</t>
  </si>
  <si>
    <t>ОКАТО</t>
  </si>
  <si>
    <t>60401368000</t>
  </si>
  <si>
    <t>ОКАТО - Общероссийский Классификатор Административно-Территориальных Образований</t>
  </si>
  <si>
    <t>okato</t>
  </si>
  <si>
    <t>Муниципальный район</t>
  </si>
  <si>
    <t>Город Ростов-на-Дону</t>
  </si>
  <si>
    <t>mr</t>
  </si>
  <si>
    <t>Муниципальное образование</t>
  </si>
  <si>
    <t>mo</t>
  </si>
  <si>
    <t>ОКТМО</t>
  </si>
  <si>
    <t>60701000</t>
  </si>
  <si>
    <t>ОКТМО - Общероссийский Классификатор Территорий Муниципальных Образований</t>
  </si>
  <si>
    <t>oktmo</t>
  </si>
  <si>
    <t>Котлодержатель</t>
  </si>
  <si>
    <t>Нет</t>
  </si>
  <si>
    <t>ktlKeeper</t>
  </si>
  <si>
    <t>Система налогообложения</t>
  </si>
  <si>
    <t>ОСН</t>
  </si>
  <si>
    <t>ОСН - общая система налогообложения_x000D_
УСН - упрощенная система налогообложения_x000D_
ПСН - патентная система налогообложения_x000D_
НПД - налог на профессиональный доход_x000D_
ЕСХН - единый сельскохозяйственный налог</t>
  </si>
  <si>
    <t>taxSystem</t>
  </si>
  <si>
    <t>Контактные данные</t>
  </si>
  <si>
    <t>Адрес организации</t>
  </si>
  <si>
    <t>Юридический</t>
  </si>
  <si>
    <t>344029, г. Ростов-на-Дону, ул. Металлургическая, 117/62 оф. 401</t>
  </si>
  <si>
    <t>addressLegal</t>
  </si>
  <si>
    <t>Почтовый</t>
  </si>
  <si>
    <t>addressPost</t>
  </si>
  <si>
    <t>Руководитель</t>
  </si>
  <si>
    <t>ФИО</t>
  </si>
  <si>
    <t>Пасышников Андрей Александрович</t>
  </si>
  <si>
    <t>nameCEO</t>
  </si>
  <si>
    <t>Контактный телефон</t>
  </si>
  <si>
    <t>8 (863) 307-53-53</t>
  </si>
  <si>
    <t>phoneCEO</t>
  </si>
  <si>
    <t>Главный бухгалтер</t>
  </si>
  <si>
    <t>nameAccountant</t>
  </si>
  <si>
    <t>phoneAccountant</t>
  </si>
  <si>
    <t>Должностное лицо, ответственное за составление формы</t>
  </si>
  <si>
    <t>Крадинов Алексадр Сергеевич</t>
  </si>
  <si>
    <t>nameReporting</t>
  </si>
  <si>
    <t>Должность</t>
  </si>
  <si>
    <t xml:space="preserve">Заместитель директора по реализации услуг </t>
  </si>
  <si>
    <t>positionReporting</t>
  </si>
  <si>
    <t>phoneReporting</t>
  </si>
  <si>
    <t>e-mail</t>
  </si>
  <si>
    <t xml:space="preserve">sk.tesla@bk.ru </t>
  </si>
  <si>
    <t>emailReporting</t>
  </si>
  <si>
    <t>Дата последнего обновления реестра организаций: 25.02.2025, 10:04:05</t>
  </si>
  <si>
    <t>Если срок представления отчёта за период истёк, необходимо указать URL-ссылку на пояснительную записку (документ)</t>
  </si>
  <si>
    <t>URL-ссылку на пояснительную записку (документ)  необходимо указывать только в случае, если срок представления отчёта за период истёк</t>
  </si>
  <si>
    <t>Образец пояснительной записки (документа) можно скачать по ссылке</t>
  </si>
  <si>
    <t>Январь</t>
  </si>
  <si>
    <t>Дата отчёта</t>
  </si>
  <si>
    <t>25.02.2025 15:33:19</t>
  </si>
  <si>
    <t>Статус отчёта</t>
  </si>
  <si>
    <t>Принят</t>
  </si>
  <si>
    <t>Февраль</t>
  </si>
  <si>
    <t>25.03.2025 16:38:20</t>
  </si>
  <si>
    <t>Март</t>
  </si>
  <si>
    <t>17.04.2025 09:17:53</t>
  </si>
  <si>
    <t>Апрель</t>
  </si>
  <si>
    <t>24.05.2025 11:29:06</t>
  </si>
  <si>
    <t>Май</t>
  </si>
  <si>
    <t>16.06.2025 16:24:17</t>
  </si>
  <si>
    <t>Июнь</t>
  </si>
  <si>
    <t>15.07.2025 10:36:23</t>
  </si>
  <si>
    <t>Июль</t>
  </si>
  <si>
    <t>25.08.2025 14:47:44</t>
  </si>
  <si>
    <t>Август</t>
  </si>
  <si>
    <t>25.09.2025 14:20:12</t>
  </si>
  <si>
    <t>Сентябрь</t>
  </si>
  <si>
    <t>24.10.2025 10:48:46</t>
  </si>
  <si>
    <t>Октябрь</t>
  </si>
  <si>
    <t>20.11.2025 09:50:10</t>
  </si>
  <si>
    <t>Ноябрь</t>
  </si>
  <si>
    <t>15.12.2025 09:56:40</t>
  </si>
  <si>
    <t>Источник данных для выбора организаций на листе "Отпуск ЭЭ сет организациями"</t>
  </si>
  <si>
    <t>Реестр ФГИС ЕИАС</t>
  </si>
  <si>
    <t>issueTtl</t>
  </si>
  <si>
    <t>issueHV</t>
  </si>
  <si>
    <t>issueAV1</t>
  </si>
  <si>
    <t>issueAV2</t>
  </si>
  <si>
    <t>issueLV</t>
  </si>
  <si>
    <t>splrNumber</t>
  </si>
  <si>
    <t>splrName</t>
  </si>
  <si>
    <t>splrOgrn</t>
  </si>
  <si>
    <t>splrInn</t>
  </si>
  <si>
    <t>splrKpp</t>
  </si>
  <si>
    <t>splrSource</t>
  </si>
  <si>
    <t>rowType</t>
  </si>
  <si>
    <t>Коды по ОКЕИ: 1000 киловатт-часов – 245, мегаватт – 215, тысяча рублей – 384</t>
  </si>
  <si>
    <t>№ п/п</t>
  </si>
  <si>
    <t>Потребители</t>
  </si>
  <si>
    <t>Единица измерения</t>
  </si>
  <si>
    <t>Код строки</t>
  </si>
  <si>
    <t>Всего</t>
  </si>
  <si>
    <t>В том числе по уровню напряжения</t>
  </si>
  <si>
    <t>ВН</t>
  </si>
  <si>
    <t>СН1</t>
  </si>
  <si>
    <t>СН2</t>
  </si>
  <si>
    <t>НН</t>
  </si>
  <si>
    <t>I. Электроэнергия</t>
  </si>
  <si>
    <t>1</t>
  </si>
  <si>
    <t>Поступление в сеть из других организаций:</t>
  </si>
  <si>
    <t>тыс.кВт*ч</t>
  </si>
  <si>
    <t>STATIC</t>
  </si>
  <si>
    <t>1.1</t>
  </si>
  <si>
    <t>из сетей ПАО "ФСК ЕЭС"</t>
  </si>
  <si>
    <t>1.2</t>
  </si>
  <si>
    <t>от генерирующих компаний и блок-станций:</t>
  </si>
  <si>
    <t>0</t>
  </si>
  <si>
    <t>Добавить организацию</t>
  </si>
  <si>
    <t>INSERT.ENR.INCOME.GEN</t>
  </si>
  <si>
    <t>1.3</t>
  </si>
  <si>
    <t>от несетевых организаций:</t>
  </si>
  <si>
    <t>230</t>
  </si>
  <si>
    <t>INSERT.ENR.INCOME.NON.NET</t>
  </si>
  <si>
    <t>1.4</t>
  </si>
  <si>
    <t>от смежных сетевых организаций:</t>
  </si>
  <si>
    <t>430</t>
  </si>
  <si>
    <t>×</t>
  </si>
  <si>
    <t>филиал ПАО «Россети Юг» - «Ростовэнерго»</t>
  </si>
  <si>
    <t>1076164009096</t>
  </si>
  <si>
    <t>6164266561</t>
  </si>
  <si>
    <t>616402001</t>
  </si>
  <si>
    <t>RST_ORG</t>
  </si>
  <si>
    <t>DYNAMIC.ENR.INCOME.ADJACENT.NET</t>
  </si>
  <si>
    <t>АО «Донэнерго»</t>
  </si>
  <si>
    <t>2</t>
  </si>
  <si>
    <t>1076163010890</t>
  </si>
  <si>
    <t>6163089292</t>
  </si>
  <si>
    <t>616301001</t>
  </si>
  <si>
    <t>ООО «Спец-энерго»</t>
  </si>
  <si>
    <t>3</t>
  </si>
  <si>
    <t>1166196076980</t>
  </si>
  <si>
    <t>6167133640</t>
  </si>
  <si>
    <t>616701001</t>
  </si>
  <si>
    <t>Филиал  "Северо-Кавказский"  АО "Оборонэнерго"</t>
  </si>
  <si>
    <t>4</t>
  </si>
  <si>
    <t>1097746264230</t>
  </si>
  <si>
    <t>7704726225</t>
  </si>
  <si>
    <t>263243001</t>
  </si>
  <si>
    <t>ООО «ПК-ЭНЕРГО»</t>
  </si>
  <si>
    <t>5</t>
  </si>
  <si>
    <t>1146154005623</t>
  </si>
  <si>
    <t>6154135810</t>
  </si>
  <si>
    <t>615401001</t>
  </si>
  <si>
    <t>ОАО "Российские Железные Дороги"</t>
  </si>
  <si>
    <t>6</t>
  </si>
  <si>
    <t>1037739877295</t>
  </si>
  <si>
    <t>7708503727</t>
  </si>
  <si>
    <t>616745011</t>
  </si>
  <si>
    <t>INSERT.ENR.INCOME.ADJACENT.NET</t>
  </si>
  <si>
    <t>Поступление в сеть из других уровней напряжения (трансформация)</t>
  </si>
  <si>
    <t>630</t>
  </si>
  <si>
    <t>2.1</t>
  </si>
  <si>
    <t>640</t>
  </si>
  <si>
    <t>2.2</t>
  </si>
  <si>
    <t>650</t>
  </si>
  <si>
    <t>2.3</t>
  </si>
  <si>
    <t>660</t>
  </si>
  <si>
    <t>2.4</t>
  </si>
  <si>
    <t xml:space="preserve">НН </t>
  </si>
  <si>
    <t>670</t>
  </si>
  <si>
    <t>Генерация на установках организации (совмещение деятельности)</t>
  </si>
  <si>
    <t>680</t>
  </si>
  <si>
    <t>Отпуск из сети:</t>
  </si>
  <si>
    <t>690</t>
  </si>
  <si>
    <t>4.1</t>
  </si>
  <si>
    <t>прямым прочим потребителям по договорам оказания услуг по передаче электрической энергии</t>
  </si>
  <si>
    <t>700</t>
  </si>
  <si>
    <t>4.1.1</t>
  </si>
  <si>
    <t>из них потребителям, опосредованно подключённым к шинам генераторов</t>
  </si>
  <si>
    <t>710</t>
  </si>
  <si>
    <t>4.2</t>
  </si>
  <si>
    <t>потребителям ГП, ЭСО, ЭСК, в том числе:</t>
  </si>
  <si>
    <t>720</t>
  </si>
  <si>
    <t>4.2.1</t>
  </si>
  <si>
    <t>прочим потребителям, в том числе:</t>
  </si>
  <si>
    <t>730</t>
  </si>
  <si>
    <t>4.2.1.1</t>
  </si>
  <si>
    <t>потребителям, опосредованно подключённым к шинам генераторов</t>
  </si>
  <si>
    <t>740</t>
  </si>
  <si>
    <t>4.3</t>
  </si>
  <si>
    <t>смежным сетевым организациям:</t>
  </si>
  <si>
    <t>750</t>
  </si>
  <si>
    <t>DYNAMIC.ENR.OUTCOME.ADJACENT.NET</t>
  </si>
  <si>
    <t>ООО «Ремэнерготранспорт»</t>
  </si>
  <si>
    <t>1126189002280</t>
  </si>
  <si>
    <t>6102041166</t>
  </si>
  <si>
    <t>610201001</t>
  </si>
  <si>
    <t>ООО «Таганрогская энергетическая компания»</t>
  </si>
  <si>
    <t>1156154003147</t>
  </si>
  <si>
    <t>6154139772</t>
  </si>
  <si>
    <t>ООО «Южная сетевая компания»</t>
  </si>
  <si>
    <t>7</t>
  </si>
  <si>
    <t>1186196000275</t>
  </si>
  <si>
    <t>6164119253</t>
  </si>
  <si>
    <t>616401001</t>
  </si>
  <si>
    <t>INSERT.ENR.OUTCOME.ADJACENT.NET</t>
  </si>
  <si>
    <t>4.4</t>
  </si>
  <si>
    <t>население и приравненные к ним группы</t>
  </si>
  <si>
    <t>950</t>
  </si>
  <si>
    <t>Отпуск в сеть других уровней напряжения</t>
  </si>
  <si>
    <t>960</t>
  </si>
  <si>
    <t>Хозяйственные нужды организации</t>
  </si>
  <si>
    <t>970</t>
  </si>
  <si>
    <t>Собственное потребление (совмещение деятельности)</t>
  </si>
  <si>
    <t>980</t>
  </si>
  <si>
    <t>8</t>
  </si>
  <si>
    <t>Общий объём потерь (фактические объёмы), в том числе:</t>
  </si>
  <si>
    <t>990</t>
  </si>
  <si>
    <t>8.1</t>
  </si>
  <si>
    <t>относимые на собственное потребление (фактическое значение)</t>
  </si>
  <si>
    <t>1000</t>
  </si>
  <si>
    <t>9</t>
  </si>
  <si>
    <t>Нормативные потери (объёмы потерь, учтённые в сводном прогнозном балансе)</t>
  </si>
  <si>
    <t>1010</t>
  </si>
  <si>
    <t>10</t>
  </si>
  <si>
    <t>Объём превышения фактических объёмов потерь электрической энергии над объёмами потерь, учтёнными в сводном прогнозном балансе за соответствующий расчётный период</t>
  </si>
  <si>
    <t>1020</t>
  </si>
  <si>
    <t>11</t>
  </si>
  <si>
    <t>Небаланс</t>
  </si>
  <si>
    <t>1030</t>
  </si>
  <si>
    <t>II. Мощность</t>
  </si>
  <si>
    <t>12</t>
  </si>
  <si>
    <t>МВт</t>
  </si>
  <si>
    <t>1040</t>
  </si>
  <si>
    <t>12.1</t>
  </si>
  <si>
    <t>1050</t>
  </si>
  <si>
    <t>12.2</t>
  </si>
  <si>
    <t>1060</t>
  </si>
  <si>
    <t>INSERT.PWR.INCOME.GEN</t>
  </si>
  <si>
    <t>12.3</t>
  </si>
  <si>
    <t>1260</t>
  </si>
  <si>
    <t>INSERT.PWR.INCOME.NON.NET</t>
  </si>
  <si>
    <t>12.4</t>
  </si>
  <si>
    <t>1460</t>
  </si>
  <si>
    <t>DYNAMIC.PWR.INCOME.ADJACENT.NET</t>
  </si>
  <si>
    <t>INSERT.PWR.INCOME.ADJACENT.NET</t>
  </si>
  <si>
    <t>13</t>
  </si>
  <si>
    <t>1660</t>
  </si>
  <si>
    <t>13.1</t>
  </si>
  <si>
    <t>1670</t>
  </si>
  <si>
    <t>13.2</t>
  </si>
  <si>
    <t>1680</t>
  </si>
  <si>
    <t>13.3</t>
  </si>
  <si>
    <t>1690</t>
  </si>
  <si>
    <t>13.4</t>
  </si>
  <si>
    <t>1700</t>
  </si>
  <si>
    <t>14</t>
  </si>
  <si>
    <t>1710</t>
  </si>
  <si>
    <t>15</t>
  </si>
  <si>
    <t>1720</t>
  </si>
  <si>
    <t>15.1</t>
  </si>
  <si>
    <t>1730</t>
  </si>
  <si>
    <t>15.1.1</t>
  </si>
  <si>
    <t>1740</t>
  </si>
  <si>
    <t>15.2</t>
  </si>
  <si>
    <t>1750</t>
  </si>
  <si>
    <t>15.2.1</t>
  </si>
  <si>
    <t>1760</t>
  </si>
  <si>
    <t>15.2.1.1</t>
  </si>
  <si>
    <t>1770</t>
  </si>
  <si>
    <t>15.3</t>
  </si>
  <si>
    <t>1780</t>
  </si>
  <si>
    <t>DYNAMIC.PWR.OUTCOME.ADJACENT.NET</t>
  </si>
  <si>
    <t>INSERT.PWR.OUTCOME.ADJACENT.NET</t>
  </si>
  <si>
    <t>15.4</t>
  </si>
  <si>
    <t>1980</t>
  </si>
  <si>
    <t>16</t>
  </si>
  <si>
    <t>1990</t>
  </si>
  <si>
    <t>17</t>
  </si>
  <si>
    <t>2000</t>
  </si>
  <si>
    <t>18</t>
  </si>
  <si>
    <t>2010</t>
  </si>
  <si>
    <t>19</t>
  </si>
  <si>
    <t>2020</t>
  </si>
  <si>
    <t>19.1</t>
  </si>
  <si>
    <t>относимые на собственное потребление</t>
  </si>
  <si>
    <t>2030</t>
  </si>
  <si>
    <t>20</t>
  </si>
  <si>
    <t>2040</t>
  </si>
  <si>
    <t>21</t>
  </si>
  <si>
    <t>2050</t>
  </si>
  <si>
    <t>22</t>
  </si>
  <si>
    <t>2060</t>
  </si>
  <si>
    <t>III. Мощность</t>
  </si>
  <si>
    <t>23</t>
  </si>
  <si>
    <t>Заявленная мощность</t>
  </si>
  <si>
    <t>2070</t>
  </si>
  <si>
    <t>24</t>
  </si>
  <si>
    <t>Максимальная мощность</t>
  </si>
  <si>
    <t>2080</t>
  </si>
  <si>
    <t>25</t>
  </si>
  <si>
    <t>Резервируемая мощность</t>
  </si>
  <si>
    <t>2090</t>
  </si>
  <si>
    <t>IV. Фактический полезный отпуск конечным потребителям</t>
  </si>
  <si>
    <t>26</t>
  </si>
  <si>
    <t>Полезный отпуск конечным потребителям:</t>
  </si>
  <si>
    <t>2100</t>
  </si>
  <si>
    <t>26.1</t>
  </si>
  <si>
    <t>по одноставочному тарифу</t>
  </si>
  <si>
    <t>2110</t>
  </si>
  <si>
    <t>26.2</t>
  </si>
  <si>
    <t>по двухставочному тарифу:</t>
  </si>
  <si>
    <t>2120</t>
  </si>
  <si>
    <t>26.2.1</t>
  </si>
  <si>
    <t>мощность, в том числе:</t>
  </si>
  <si>
    <t>2130</t>
  </si>
  <si>
    <t>26.2.1.1</t>
  </si>
  <si>
    <t>опосредованно подключённым к шинам генераторов</t>
  </si>
  <si>
    <t>2140</t>
  </si>
  <si>
    <t>26.2.2</t>
  </si>
  <si>
    <t>компенсация потерь</t>
  </si>
  <si>
    <t>2150</t>
  </si>
  <si>
    <t>27</t>
  </si>
  <si>
    <t>Полезный отпуск потребителям ГП, ЭСО:</t>
  </si>
  <si>
    <t>2160</t>
  </si>
  <si>
    <t>27.1</t>
  </si>
  <si>
    <t>по одноставочному тарифу:</t>
  </si>
  <si>
    <t>2170</t>
  </si>
  <si>
    <t>27.1.1</t>
  </si>
  <si>
    <t>прочим потребителям</t>
  </si>
  <si>
    <t>2180</t>
  </si>
  <si>
    <t>27.1.2</t>
  </si>
  <si>
    <t>населению и приравненным к нему категориям потребителей:</t>
  </si>
  <si>
    <t>2190</t>
  </si>
  <si>
    <t>27.1.2.1</t>
  </si>
  <si>
    <t>Населению, проживающему в городских населенных пунктах в домах, не оборудованных в установленном порядке стационарными электроплитами и (или) электроотопительными установками и приравненным к нему категориям потребителей:</t>
  </si>
  <si>
    <t>2200</t>
  </si>
  <si>
    <t>27.1.2.1.1</t>
  </si>
  <si>
    <t>в пределах социальной нормы потребления</t>
  </si>
  <si>
    <t>2210</t>
  </si>
  <si>
    <t>27.1.2.1.2</t>
  </si>
  <si>
    <t>сверх социальной нормы потребления</t>
  </si>
  <si>
    <t>2220</t>
  </si>
  <si>
    <t>27.1.2.2</t>
  </si>
  <si>
    <t>Населению, проживающему в городских населенных пунктах в домах, оборудованных в установленном порядке стационарными электроплитами и электроотопительными установками и приравненным к нему категориям потребителей:</t>
  </si>
  <si>
    <t>2230</t>
  </si>
  <si>
    <t>27.1.2.2.1</t>
  </si>
  <si>
    <t>2240</t>
  </si>
  <si>
    <t>27.1.2.2.2</t>
  </si>
  <si>
    <t>2250</t>
  </si>
  <si>
    <t>27.1.2.3</t>
  </si>
  <si>
    <t>Населению, проживающему в сельских населенных пунктах и приравненным к нему потребителям:</t>
  </si>
  <si>
    <t>2260</t>
  </si>
  <si>
    <t>27.1.2.3.1</t>
  </si>
  <si>
    <t>2270</t>
  </si>
  <si>
    <t>27.1.2.3.2</t>
  </si>
  <si>
    <t>2280</t>
  </si>
  <si>
    <t>27.1.2.4</t>
  </si>
  <si>
    <t>Садоводческим, огородническим или дачным некоммерческим объединениям граждан</t>
  </si>
  <si>
    <t>2290</t>
  </si>
  <si>
    <t>27.1.2.5</t>
  </si>
  <si>
    <t>Религиозным организациям</t>
  </si>
  <si>
    <t>2300</t>
  </si>
  <si>
    <t>27.1.2.6</t>
  </si>
  <si>
    <t>Юридическим лицам приобретающим электроэнергию в целях потребления на коммунально-бытовые нужды в населенных пунктах, жилых зонах при воинских частях и в целях потребления осужденными в помещениях для их содержания</t>
  </si>
  <si>
    <t>2310</t>
  </si>
  <si>
    <t>27.1.2.7</t>
  </si>
  <si>
    <t>Некоммерческим объединениям граждан (гаражно-строительные, гаражные кооперативы) и хозяйственные постройки физических лиц</t>
  </si>
  <si>
    <t>2320</t>
  </si>
  <si>
    <t>27.2</t>
  </si>
  <si>
    <t>по двухставочному тарифу (прочие потребители):</t>
  </si>
  <si>
    <t>2330</t>
  </si>
  <si>
    <t>27.2.1</t>
  </si>
  <si>
    <t>2340</t>
  </si>
  <si>
    <t>27.2.1.1</t>
  </si>
  <si>
    <t>2350</t>
  </si>
  <si>
    <t>27.2.2</t>
  </si>
  <si>
    <t>2360</t>
  </si>
  <si>
    <t>28</t>
  </si>
  <si>
    <t>Оплачиваемый сетевыми организациями объём оказанных услуг по индивидуальному тарифу:</t>
  </si>
  <si>
    <t>2370</t>
  </si>
  <si>
    <t>28.1</t>
  </si>
  <si>
    <t>2380</t>
  </si>
  <si>
    <t>28.2</t>
  </si>
  <si>
    <t>2390</t>
  </si>
  <si>
    <t>28.2.1</t>
  </si>
  <si>
    <t>мощность</t>
  </si>
  <si>
    <t>2400</t>
  </si>
  <si>
    <t>28.2.2</t>
  </si>
  <si>
    <t>2410</t>
  </si>
  <si>
    <t>V. Стоимость услуг</t>
  </si>
  <si>
    <t>29</t>
  </si>
  <si>
    <t>Стоимость услуг, оплачиваемая потребителями (конечными потребителями по прямым договорам и ТСО):</t>
  </si>
  <si>
    <t>тыс.руб.</t>
  </si>
  <si>
    <t>2420</t>
  </si>
  <si>
    <t>29.1</t>
  </si>
  <si>
    <t>2430</t>
  </si>
  <si>
    <t>29.2</t>
  </si>
  <si>
    <t>2440</t>
  </si>
  <si>
    <t>29.2.1</t>
  </si>
  <si>
    <t>2450</t>
  </si>
  <si>
    <t>29.2.1.1</t>
  </si>
  <si>
    <t>опосредованно потребителям с шин генераторов</t>
  </si>
  <si>
    <t>2460</t>
  </si>
  <si>
    <t>29.2.2</t>
  </si>
  <si>
    <t>2470</t>
  </si>
  <si>
    <t>30</t>
  </si>
  <si>
    <t>Стоимость услуг, оплачиваемая ГП, ЭСО:</t>
  </si>
  <si>
    <t>2480</t>
  </si>
  <si>
    <t>30.1</t>
  </si>
  <si>
    <t>2490</t>
  </si>
  <si>
    <t>30.1.1</t>
  </si>
  <si>
    <t>2500</t>
  </si>
  <si>
    <t>30.1.2</t>
  </si>
  <si>
    <t>2510</t>
  </si>
  <si>
    <t>30.1.2.1</t>
  </si>
  <si>
    <t>2520</t>
  </si>
  <si>
    <t>30.1.2.2</t>
  </si>
  <si>
    <t xml:space="preserve">сверх социальной нормы потребления </t>
  </si>
  <si>
    <t>2530</t>
  </si>
  <si>
    <t>30.2</t>
  </si>
  <si>
    <t>2540</t>
  </si>
  <si>
    <t>30.2.1</t>
  </si>
  <si>
    <t>2550</t>
  </si>
  <si>
    <t>30.2.1.1</t>
  </si>
  <si>
    <t>2560</t>
  </si>
  <si>
    <t>30.2.2</t>
  </si>
  <si>
    <t>2570</t>
  </si>
  <si>
    <t>31</t>
  </si>
  <si>
    <t>Стоимость услуг, оплачиваемых сетевыми организациями по индивидуальному тарифу:</t>
  </si>
  <si>
    <t>2580</t>
  </si>
  <si>
    <t>31.1</t>
  </si>
  <si>
    <t>2590</t>
  </si>
  <si>
    <t>31.2</t>
  </si>
  <si>
    <t>2600</t>
  </si>
  <si>
    <t>31.2.1</t>
  </si>
  <si>
    <t>2610</t>
  </si>
  <si>
    <t>31.2.2</t>
  </si>
  <si>
    <t>2620</t>
  </si>
  <si>
    <t>Алтайский край</t>
  </si>
  <si>
    <t>RU22</t>
  </si>
  <si>
    <t>YES_NO</t>
  </si>
  <si>
    <t>PERIOD</t>
  </si>
  <si>
    <t>tesla2021</t>
  </si>
  <si>
    <t>LOGIN</t>
  </si>
  <si>
    <t>MONTH_LIST</t>
  </si>
  <si>
    <t>YEAR_LIST</t>
  </si>
  <si>
    <t>Амурская область</t>
  </si>
  <si>
    <t>RU28</t>
  </si>
  <si>
    <t>Да</t>
  </si>
  <si>
    <t>0E6F8CE7C87B8764A226CE7045A3CD25</t>
  </si>
  <si>
    <t>PASSWORD</t>
  </si>
  <si>
    <t>Архангельская область</t>
  </si>
  <si>
    <t>RU29</t>
  </si>
  <si>
    <t>MD5</t>
  </si>
  <si>
    <t>ATH_SCHEME</t>
  </si>
  <si>
    <t>Астраханская область</t>
  </si>
  <si>
    <t>RU30</t>
  </si>
  <si>
    <t>Организация</t>
  </si>
  <si>
    <t>YES</t>
  </si>
  <si>
    <t>RETAIN_PASSWORD</t>
  </si>
  <si>
    <t>Белгородская область</t>
  </si>
  <si>
    <t>RU31</t>
  </si>
  <si>
    <t>pslgCAusXPnMlvfDmpguKsxmuYEgHvJphtmpzsrRZGAHpqNyAYAezBbjRqNJvEhF5i167i51i182, 10i205i0i808CA6F349CB9438DE51ADF463D76E78716dJANd2602t28t37t999593000</t>
  </si>
  <si>
    <t>SESSION_ID</t>
  </si>
  <si>
    <t>Брянская область</t>
  </si>
  <si>
    <t>RU32</t>
  </si>
  <si>
    <t>REPORT_TYPE_LIST</t>
  </si>
  <si>
    <t>OBFUSCATED_PASSWORD</t>
  </si>
  <si>
    <t>Владимирская область</t>
  </si>
  <si>
    <t>RU33</t>
  </si>
  <si>
    <t>Волгоградская область</t>
  </si>
  <si>
    <t>RU34</t>
  </si>
  <si>
    <t>По обособленному подразделению</t>
  </si>
  <si>
    <t>Виды деятельности</t>
  </si>
  <si>
    <t>Вологодская область</t>
  </si>
  <si>
    <t>RU35</t>
  </si>
  <si>
    <t>Воронежская область</t>
  </si>
  <si>
    <t>RU36</t>
  </si>
  <si>
    <t>г. Москва</t>
  </si>
  <si>
    <t>RU77</t>
  </si>
  <si>
    <t>Москва</t>
  </si>
  <si>
    <t>TAX_SYSTEM_LIST</t>
  </si>
  <si>
    <t>г. Байконур</t>
  </si>
  <si>
    <t>RU00</t>
  </si>
  <si>
    <t>Территории</t>
  </si>
  <si>
    <t>г. Санкт-Петербург</t>
  </si>
  <si>
    <t>RU78</t>
  </si>
  <si>
    <t>Cанкт-Петербург</t>
  </si>
  <si>
    <t>УСН</t>
  </si>
  <si>
    <t>г. Севастополь</t>
  </si>
  <si>
    <t>RU92</t>
  </si>
  <si>
    <t>Севастополь</t>
  </si>
  <si>
    <t>ПСН</t>
  </si>
  <si>
    <t>Донецкая Народная Республика</t>
  </si>
  <si>
    <t>НПД</t>
  </si>
  <si>
    <t>Еврейская автономная область</t>
  </si>
  <si>
    <t>RU79</t>
  </si>
  <si>
    <t>ЕСХН</t>
  </si>
  <si>
    <t>JUSTIFICATION_SAMPLE_URL</t>
  </si>
  <si>
    <t>Забайкальский край</t>
  </si>
  <si>
    <t>RU75</t>
  </si>
  <si>
    <t>https://eias.ru/files/46ep.stx.eias.justification.rtf</t>
  </si>
  <si>
    <t>Запорожская область</t>
  </si>
  <si>
    <t>Ивановская область</t>
  </si>
  <si>
    <t>RU37</t>
  </si>
  <si>
    <t>IMPORT_DATA_DESCRIPTION_URL</t>
  </si>
  <si>
    <t>Иркутская область</t>
  </si>
  <si>
    <t>RU38</t>
  </si>
  <si>
    <t>https://sp.eias.ru/knowledgebase.php?article=125</t>
  </si>
  <si>
    <t>Кабардино-Балкарская республика</t>
  </si>
  <si>
    <t>RU07</t>
  </si>
  <si>
    <t>Республика Кабардино-Балкария</t>
  </si>
  <si>
    <t>Калининградская область</t>
  </si>
  <si>
    <t>RU39</t>
  </si>
  <si>
    <t>Калужская область</t>
  </si>
  <si>
    <t>RU40</t>
  </si>
  <si>
    <t>Камчатский край</t>
  </si>
  <si>
    <t>RU41</t>
  </si>
  <si>
    <t>Карачаево-Черкесская республика</t>
  </si>
  <si>
    <t>RU09</t>
  </si>
  <si>
    <t>Республика Карачаево-Черкессия</t>
  </si>
  <si>
    <t>Кемеровская область</t>
  </si>
  <si>
    <t>RU42</t>
  </si>
  <si>
    <t>Кировская область</t>
  </si>
  <si>
    <t>RU43</t>
  </si>
  <si>
    <t>Костромская область</t>
  </si>
  <si>
    <t>RU44</t>
  </si>
  <si>
    <t>Краснодарский край</t>
  </si>
  <si>
    <t>RU23</t>
  </si>
  <si>
    <t>Красноярский край</t>
  </si>
  <si>
    <t>RU24</t>
  </si>
  <si>
    <t>Курганская область</t>
  </si>
  <si>
    <t>RU45</t>
  </si>
  <si>
    <t>Курская область</t>
  </si>
  <si>
    <t>RU46</t>
  </si>
  <si>
    <t>Ленинградская область</t>
  </si>
  <si>
    <t>RU47</t>
  </si>
  <si>
    <t>Липецкая область</t>
  </si>
  <si>
    <t>RU48</t>
  </si>
  <si>
    <t>Луганская Народная Республика</t>
  </si>
  <si>
    <t>Магаданская область</t>
  </si>
  <si>
    <t>RU49</t>
  </si>
  <si>
    <t>Московская область</t>
  </si>
  <si>
    <t>RU50</t>
  </si>
  <si>
    <t>Мурманская область</t>
  </si>
  <si>
    <t>RU51</t>
  </si>
  <si>
    <t>Ненецкий автономный округ</t>
  </si>
  <si>
    <t>RU83</t>
  </si>
  <si>
    <t>Нижегородская область</t>
  </si>
  <si>
    <t>RU52</t>
  </si>
  <si>
    <t>Новгородская область</t>
  </si>
  <si>
    <t>RU53</t>
  </si>
  <si>
    <t>Новосибирская область</t>
  </si>
  <si>
    <t>RU54</t>
  </si>
  <si>
    <t>Омская область</t>
  </si>
  <si>
    <t>RU55</t>
  </si>
  <si>
    <t>Оренбургская область</t>
  </si>
  <si>
    <t>RU56</t>
  </si>
  <si>
    <t>Орловская область</t>
  </si>
  <si>
    <t>RU57</t>
  </si>
  <si>
    <t>Пензенская область</t>
  </si>
  <si>
    <t>RU58</t>
  </si>
  <si>
    <t>Пермский край</t>
  </si>
  <si>
    <t>RU59</t>
  </si>
  <si>
    <t>Приморский край</t>
  </si>
  <si>
    <t>RU25</t>
  </si>
  <si>
    <t>Псковская область</t>
  </si>
  <si>
    <t>RU60</t>
  </si>
  <si>
    <t>Республика Адыгея</t>
  </si>
  <si>
    <t>RU01</t>
  </si>
  <si>
    <t>Республика Алтай</t>
  </si>
  <si>
    <t>RU04</t>
  </si>
  <si>
    <t>Республика Башкортостан</t>
  </si>
  <si>
    <t>RU02</t>
  </si>
  <si>
    <t>Республика Бурятия</t>
  </si>
  <si>
    <t>RU03</t>
  </si>
  <si>
    <t>Республика Дагестан</t>
  </si>
  <si>
    <t>RU05</t>
  </si>
  <si>
    <t>Республика Ингушетия</t>
  </si>
  <si>
    <t>RU06</t>
  </si>
  <si>
    <t>Республика Калмыкия</t>
  </si>
  <si>
    <t>RU08</t>
  </si>
  <si>
    <t>Республика Карелия</t>
  </si>
  <si>
    <t>RU10</t>
  </si>
  <si>
    <t>Республика Коми</t>
  </si>
  <si>
    <t>RU11</t>
  </si>
  <si>
    <t>Республика Крым</t>
  </si>
  <si>
    <t>RU82</t>
  </si>
  <si>
    <t>Крым</t>
  </si>
  <si>
    <t>Республика Марий Эл</t>
  </si>
  <si>
    <t>RU12</t>
  </si>
  <si>
    <t>Республика Мордовия</t>
  </si>
  <si>
    <t>RU13</t>
  </si>
  <si>
    <t>Республика Саха (Якутия)</t>
  </si>
  <si>
    <t>RU14</t>
  </si>
  <si>
    <t>Республика Северная Осетия-Алания</t>
  </si>
  <si>
    <t>RU15</t>
  </si>
  <si>
    <t>Республика Северная Осетия (Алания)</t>
  </si>
  <si>
    <t>Республика Татарстан</t>
  </si>
  <si>
    <t>RU16</t>
  </si>
  <si>
    <t>Республика Тыва</t>
  </si>
  <si>
    <t>RU17</t>
  </si>
  <si>
    <t>Республика Тыва (Тува)</t>
  </si>
  <si>
    <t>Республика Хакасия</t>
  </si>
  <si>
    <t>RU19</t>
  </si>
  <si>
    <t>RU61</t>
  </si>
  <si>
    <t>Рязанская область</t>
  </si>
  <si>
    <t>RU62</t>
  </si>
  <si>
    <t>Самарская область</t>
  </si>
  <si>
    <t>RU63</t>
  </si>
  <si>
    <t>Саратовская область</t>
  </si>
  <si>
    <t>RU64</t>
  </si>
  <si>
    <t>Сахалинская область</t>
  </si>
  <si>
    <t>RU65</t>
  </si>
  <si>
    <t>Свердловская область</t>
  </si>
  <si>
    <t>RU66</t>
  </si>
  <si>
    <t>Смоленская область</t>
  </si>
  <si>
    <t>RU67</t>
  </si>
  <si>
    <t>Ставропольский край</t>
  </si>
  <si>
    <t>RU26</t>
  </si>
  <si>
    <t>Тамбовская область</t>
  </si>
  <si>
    <t>RU68</t>
  </si>
  <si>
    <t>Тверская область</t>
  </si>
  <si>
    <t>RU69</t>
  </si>
  <si>
    <t>Томская область</t>
  </si>
  <si>
    <t>RU70</t>
  </si>
  <si>
    <t>Тульская область</t>
  </si>
  <si>
    <t>RU71</t>
  </si>
  <si>
    <t>Тюменская область</t>
  </si>
  <si>
    <t>RU72</t>
  </si>
  <si>
    <t>Удмуртская республика</t>
  </si>
  <si>
    <t>RU18</t>
  </si>
  <si>
    <t>Республика Удмуртия</t>
  </si>
  <si>
    <t>Ульяновская область</t>
  </si>
  <si>
    <t>RU73</t>
  </si>
  <si>
    <t>Хабаровский край</t>
  </si>
  <si>
    <t>RU27</t>
  </si>
  <si>
    <t>Ханты-Мансийский автономный округ</t>
  </si>
  <si>
    <t>RU86</t>
  </si>
  <si>
    <t>Херсонская область</t>
  </si>
  <si>
    <t>Челябинская область</t>
  </si>
  <si>
    <t>RU74</t>
  </si>
  <si>
    <t>Чеченская республика</t>
  </si>
  <si>
    <t>RU20</t>
  </si>
  <si>
    <t>Республика Чечня</t>
  </si>
  <si>
    <t>Чувашская республика</t>
  </si>
  <si>
    <t>RU21</t>
  </si>
  <si>
    <t>Республика Чувашия</t>
  </si>
  <si>
    <t>Чукотский автономный округ</t>
  </si>
  <si>
    <t>RU87</t>
  </si>
  <si>
    <t>Ямало-Ненецкий автономный округ</t>
  </si>
  <si>
    <t>RU89</t>
  </si>
  <si>
    <t>Ярославская область</t>
  </si>
  <si>
    <t>RU76</t>
  </si>
  <si>
    <t>ENR_INCOME_GEN_ADD_RANGE</t>
  </si>
  <si>
    <t>TBD</t>
  </si>
  <si>
    <t>DYNAMIC.ENR.INCOME.GEN</t>
  </si>
  <si>
    <t>ENR_INCOME_NON_NET_ADD_RANGE</t>
  </si>
  <si>
    <t>DYNAMIC.ENR.INCOME.NON.NET</t>
  </si>
  <si>
    <t>ENR_INCOME_ADJACENT_NET_ADD_RANGE</t>
  </si>
  <si>
    <t>ENR_OUTCOME_ADJACENT_NET_ADD_RANGE</t>
  </si>
  <si>
    <t>PWR_INCOME_GEN_ADD_RANGE</t>
  </si>
  <si>
    <t>DYNAMIC.PWR.INCOME.GEN</t>
  </si>
  <si>
    <t>PWR_INCOME_NON_NET_ADD_RANGE</t>
  </si>
  <si>
    <t>DYNAMIC.PWR.INCOME.NON.NET</t>
  </si>
  <si>
    <t>PWR_INCOME_ADJACENT_NET_ADD_RANGE</t>
  </si>
  <si>
    <t>PWR_OUTCOME_ADJACENT_NET_ADD_RANGE</t>
  </si>
  <si>
    <t>Наименование списка / параметра</t>
  </si>
  <si>
    <t>Элемент списка / значение параметра</t>
  </si>
  <si>
    <t>DIC_NAME</t>
  </si>
  <si>
    <t>DIC_VALUE</t>
  </si>
  <si>
    <t>YEAR_NAME</t>
  </si>
  <si>
    <t>MONTH_NAME</t>
  </si>
  <si>
    <t>NO_JUSTIFICATION_REPORT_TILL_DATE_APR</t>
  </si>
  <si>
    <t>2025-05-26 23:59:59</t>
  </si>
  <si>
    <t>ALL</t>
  </si>
  <si>
    <t>NO_JUSTIFICATION_REPORT_TILL_DATE_AUG</t>
  </si>
  <si>
    <t>2025-09-25 23:59:59</t>
  </si>
  <si>
    <t>NO_JUSTIFICATION_REPORT_TILL_DATE_DEC</t>
  </si>
  <si>
    <t>2026-01-26 23:59:59</t>
  </si>
  <si>
    <t>NO_JUSTIFICATION_REPORT_TILL_DATE_FEB</t>
  </si>
  <si>
    <t>2025-03-25 23:59:59</t>
  </si>
  <si>
    <t>NO_JUSTIFICATION_REPORT_TILL_DATE_JAN</t>
  </si>
  <si>
    <t>2025-02-25 23:59:59</t>
  </si>
  <si>
    <t>NO_JUSTIFICATION_REPORT_TILL_DATE_JUL</t>
  </si>
  <si>
    <t>2025-08-25 23:59:59</t>
  </si>
  <si>
    <t>NO_JUSTIFICATION_REPORT_TILL_DATE_JUN</t>
  </si>
  <si>
    <t>2025-07-25 23:59:59</t>
  </si>
  <si>
    <t>NO_JUSTIFICATION_REPORT_TILL_DATE_MAR</t>
  </si>
  <si>
    <t>2025-04-25 23:59:59</t>
  </si>
  <si>
    <t>NO_JUSTIFICATION_REPORT_TILL_DATE_MAY</t>
  </si>
  <si>
    <t>2025-06-25 23:59:59</t>
  </si>
  <si>
    <t>NO_JUSTIFICATION_REPORT_TILL_DATE_NOV</t>
  </si>
  <si>
    <t>2025-12-25 23:59:59</t>
  </si>
  <si>
    <t>NO_JUSTIFICATION_REPORT_TILL_DATE_OCT</t>
  </si>
  <si>
    <t>2025-11-25 23:59:59</t>
  </si>
  <si>
    <t>NO_JUSTIFICATION_REPORT_TILL_DATE_SEP</t>
  </si>
  <si>
    <t>2025-10-27 23:59:59</t>
  </si>
  <si>
    <t>NO_JUSTIFICATION_REPORT_TILL_DATE_TTL</t>
  </si>
  <si>
    <t>2026-02-16 23:59:59</t>
  </si>
  <si>
    <t>REPORT_EXISTENCE_STATUS</t>
  </si>
  <si>
    <t>ERROR</t>
  </si>
  <si>
    <t>REPORT_MONTH_ABSENCE</t>
  </si>
  <si>
    <t>(M01)Y(M02)Y(M03)Y(M04)Y(M05)Y(M06)Y(M07)Y(M08)Y(M09)Y(M10)Y(M11)Y(M12)Y</t>
  </si>
  <si>
    <t>VDET_LIST</t>
  </si>
  <si>
    <t>ГП</t>
  </si>
  <si>
    <t>ГП :: Комбинированная выработка</t>
  </si>
  <si>
    <t>ГП :: Комбинированная выработка :: Некомбинированная выработка</t>
  </si>
  <si>
    <t>ГП :: Некомбинированная выработка</t>
  </si>
  <si>
    <t>Комбинированная выработка</t>
  </si>
  <si>
    <t>Комбинированная выработка :: Некомбинированная выработка</t>
  </si>
  <si>
    <t>Некомбинированная выработка</t>
  </si>
  <si>
    <t>Нерегулируемый сбыт</t>
  </si>
  <si>
    <t>Нерегулируемый сбыт :: ГП</t>
  </si>
  <si>
    <t>Нерегулируемый сбыт :: ГП :: Комбинированная выработка :: Некомбинированная выработка</t>
  </si>
  <si>
    <t>Нерегулируемый сбыт :: Комбинированная выработка</t>
  </si>
  <si>
    <t>Нерегулируемый сбыт :: Комбинированная выработка :: Некомбинированная выработка</t>
  </si>
  <si>
    <t>Нерегулируемый сбыт :: Некомбинированная выработка</t>
  </si>
  <si>
    <t>РСО :: ГП</t>
  </si>
  <si>
    <t>РСО :: ГП :: Комбинированная выработка</t>
  </si>
  <si>
    <t>РСО :: ГП :: Комбинированная выработка :: Некомбинированная выработка</t>
  </si>
  <si>
    <t>РСО :: ГП :: Некомбинированная выработка</t>
  </si>
  <si>
    <t>РСО :: Комбинированная выработка</t>
  </si>
  <si>
    <t>РСО :: Комбинированная выработка :: Некомбинированная выработка</t>
  </si>
  <si>
    <t>РСО :: Некомбинированная выработка</t>
  </si>
  <si>
    <t>РСО :: Нерегулируемый сбыт</t>
  </si>
  <si>
    <t>РСО :: Нерегулируемый сбыт :: ГП</t>
  </si>
  <si>
    <t>РСО :: Нерегулируемый сбыт :: ГП :: Комбинированная выработка :: Некомбинированная выработка</t>
  </si>
  <si>
    <t>РСО :: Нерегулируемый сбыт :: ГП :: Некомбинированная выработка</t>
  </si>
  <si>
    <t>РСО :: Нерегулируемый сбыт :: Комбинированная выработка</t>
  </si>
  <si>
    <t>РСО :: Нерегулируемый сбыт :: Комбинированная выработка :: Некомбинированная выработка</t>
  </si>
  <si>
    <t>РСО :: Нерегулируемый сбыт :: Некомбинированная выработка</t>
  </si>
  <si>
    <t>Региональная генерация</t>
  </si>
  <si>
    <t>Сбытовая компания</t>
  </si>
  <si>
    <t>Сетевая компания</t>
  </si>
  <si>
    <t>Станция - поставщик ЭЭ</t>
  </si>
  <si>
    <t>ФСК</t>
  </si>
  <si>
    <t>ФСК :: РСО</t>
  </si>
  <si>
    <t>ФСК :: РСО :: Некомбинированная выработка</t>
  </si>
  <si>
    <t>ФСК :: РСО :: Нерегулируемый сбыт</t>
  </si>
  <si>
    <t>ФСК :: РСО :: Нерегулируемый сбыт :: Комбинированная выработка :: Некомбинированная выработка</t>
  </si>
  <si>
    <t>ЭСО</t>
  </si>
  <si>
    <t>L1</t>
  </si>
  <si>
    <t>L2</t>
  </si>
  <si>
    <t>ACCESS GRANTED</t>
  </si>
  <si>
    <t>№</t>
  </si>
  <si>
    <t>НСРФ</t>
  </si>
  <si>
    <t>ОКТМР</t>
  </si>
  <si>
    <t>Дата создания ЮЛ / ИП</t>
  </si>
  <si>
    <t>Дата ликвидации ЮЛ / ИП</t>
  </si>
  <si>
    <t>Дата начала ВД</t>
  </si>
  <si>
    <t>Дата окончания ВД</t>
  </si>
  <si>
    <t>Вид деятельности</t>
  </si>
  <si>
    <t>ВД (PATH)</t>
  </si>
  <si>
    <t>ВД (OBSOLETE)</t>
  </si>
  <si>
    <t>Является регулируемой</t>
  </si>
  <si>
    <t>NUMBER</t>
  </si>
  <si>
    <t>REGION</t>
  </si>
  <si>
    <t>MR</t>
  </si>
  <si>
    <t>OKTMR</t>
  </si>
  <si>
    <t>MO</t>
  </si>
  <si>
    <t>OKTMO</t>
  </si>
  <si>
    <t>ORG</t>
  </si>
  <si>
    <t>INN</t>
  </si>
  <si>
    <t>KPP</t>
  </si>
  <si>
    <t>OGRN</t>
  </si>
  <si>
    <t>ORG_SD</t>
  </si>
  <si>
    <t>ORG_ED</t>
  </si>
  <si>
    <t>VDET_SD</t>
  </si>
  <si>
    <t>VDET_ED</t>
  </si>
  <si>
    <t>VDET_FULL_LIST</t>
  </si>
  <si>
    <t>VDET</t>
  </si>
  <si>
    <t>HAS_TARIFF</t>
  </si>
  <si>
    <t>АО "Атомэнергопромсбыт"</t>
  </si>
  <si>
    <t>7725828549</t>
  </si>
  <si>
    <t>772601001</t>
  </si>
  <si>
    <t>1147746520767</t>
  </si>
  <si>
    <t>/Электроэнергетика/Сбыт ЭЭ/Нерегулируемый сбыт</t>
  </si>
  <si>
    <t>Y</t>
  </si>
  <si>
    <t>АО "ВЕТРООГК"</t>
  </si>
  <si>
    <t>5036118291</t>
  </si>
  <si>
    <t>770501001</t>
  </si>
  <si>
    <t>1115074014967</t>
  </si>
  <si>
    <t>/Электроэнергетика/Производство ЭЭ/Некомбинированная выработка</t>
  </si>
  <si>
    <t>АО "ГТ Энерго"</t>
  </si>
  <si>
    <t>7703806647</t>
  </si>
  <si>
    <t>772801001</t>
  </si>
  <si>
    <t>1147746189843</t>
  </si>
  <si>
    <t>/Электроэнергетика/Производство ЭЭ/Комбинированная выработка</t>
  </si>
  <si>
    <t>АО "Газпром энергосбыт Тюмень"</t>
  </si>
  <si>
    <t>8602067215</t>
  </si>
  <si>
    <t>860201001</t>
  </si>
  <si>
    <t>1058602102415</t>
  </si>
  <si>
    <t>АО "Газпром энергосбыт"</t>
  </si>
  <si>
    <t>7705750968</t>
  </si>
  <si>
    <t>772901001</t>
  </si>
  <si>
    <t>5067746436731</t>
  </si>
  <si>
    <t>АО "МЭС"</t>
  </si>
  <si>
    <t>6950003956</t>
  </si>
  <si>
    <t>695001001</t>
  </si>
  <si>
    <t>1066950027836</t>
  </si>
  <si>
    <t>АО "Мосэнергосбыт"</t>
  </si>
  <si>
    <t>7736520080</t>
  </si>
  <si>
    <t>997650001</t>
  </si>
  <si>
    <t>1057746557329</t>
  </si>
  <si>
    <t>АО "ОЭК"</t>
  </si>
  <si>
    <t>7810258843</t>
  </si>
  <si>
    <t>781301001</t>
  </si>
  <si>
    <t>1027804911441</t>
  </si>
  <si>
    <t>/Электроэнергетика/Передача ЭЭ/РСО</t>
  </si>
  <si>
    <t>АО "Транссервисэнерго"</t>
  </si>
  <si>
    <t>7710430593</t>
  </si>
  <si>
    <t>773601001</t>
  </si>
  <si>
    <t>1037700058417</t>
  </si>
  <si>
    <t>АО "Энергосбытовая компания "Восток"</t>
  </si>
  <si>
    <t>7705424509</t>
  </si>
  <si>
    <t>1037739123696</t>
  </si>
  <si>
    <t>АО «ГПЗ-Эстейт»</t>
  </si>
  <si>
    <t>6168071411</t>
  </si>
  <si>
    <t>616801001</t>
  </si>
  <si>
    <t>1146194000908</t>
  </si>
  <si>
    <t>АО «Коммунальщик Дона»</t>
  </si>
  <si>
    <t>6166050504</t>
  </si>
  <si>
    <t>1046166004521</t>
  </si>
  <si>
    <t>АО «ЭнТел»</t>
  </si>
  <si>
    <t>9725030418</t>
  </si>
  <si>
    <t>772501001</t>
  </si>
  <si>
    <t>1207700086110</t>
  </si>
  <si>
    <t>АО «Энергия»</t>
  </si>
  <si>
    <t>6143012100</t>
  </si>
  <si>
    <t>770401001</t>
  </si>
  <si>
    <t>1026101932185</t>
  </si>
  <si>
    <t>МКП «Ростгорсвет»</t>
  </si>
  <si>
    <t>6164246452</t>
  </si>
  <si>
    <t>1066164020405</t>
  </si>
  <si>
    <t>МУП «Город Волгодонск» «Волгодонская городская электрическая сеть»</t>
  </si>
  <si>
    <t>6143014080</t>
  </si>
  <si>
    <t>614301001</t>
  </si>
  <si>
    <t>1026101926070</t>
  </si>
  <si>
    <t>ОАО «ЭСК РусГидро»</t>
  </si>
  <si>
    <t>7804403972</t>
  </si>
  <si>
    <t>1089848039973</t>
  </si>
  <si>
    <t>ОАО ГК «ТНС энерго»</t>
  </si>
  <si>
    <t>7705541227</t>
  </si>
  <si>
    <t>770201001</t>
  </si>
  <si>
    <t>1137746456231</t>
  </si>
  <si>
    <t>ООО "Агроэнерго"</t>
  </si>
  <si>
    <t>2618025523</t>
  </si>
  <si>
    <t>261801001</t>
  </si>
  <si>
    <t>1232600004163</t>
  </si>
  <si>
    <t>ООО "ГАРАНТ ПЛЮС"</t>
  </si>
  <si>
    <t>7709756784</t>
  </si>
  <si>
    <t>502401001</t>
  </si>
  <si>
    <t>1077759934284</t>
  </si>
  <si>
    <t>ООО "Гарант Энерго"</t>
  </si>
  <si>
    <t>7709782777</t>
  </si>
  <si>
    <t>770901001</t>
  </si>
  <si>
    <t>1087746321827</t>
  </si>
  <si>
    <t>ООО "ЕДИНЫЙ ЗАКУПЩИК"</t>
  </si>
  <si>
    <t>9725129270</t>
  </si>
  <si>
    <t>1237700478840</t>
  </si>
  <si>
    <t>ООО "ЕЭС-Гарант"</t>
  </si>
  <si>
    <t>5024173259</t>
  </si>
  <si>
    <t>561243001</t>
  </si>
  <si>
    <t>1175024009918</t>
  </si>
  <si>
    <t>ООО "Инженерные изыскания"</t>
  </si>
  <si>
    <t>1103029229</t>
  </si>
  <si>
    <t>352801001</t>
  </si>
  <si>
    <t>1041100670093</t>
  </si>
  <si>
    <t>ООО "КМА-Энергосбыт"</t>
  </si>
  <si>
    <t>4633042206</t>
  </si>
  <si>
    <t>463301001</t>
  </si>
  <si>
    <t>1224600006476</t>
  </si>
  <si>
    <t>ООО "КЭС"</t>
  </si>
  <si>
    <t>2308138781</t>
  </si>
  <si>
    <t>230801001</t>
  </si>
  <si>
    <t>1072308013073</t>
  </si>
  <si>
    <t>ООО "Квант"</t>
  </si>
  <si>
    <t>2309137928</t>
  </si>
  <si>
    <t>231001001</t>
  </si>
  <si>
    <t>1132309005971</t>
  </si>
  <si>
    <t>ООО "МСК Энерго"</t>
  </si>
  <si>
    <t>7725567512</t>
  </si>
  <si>
    <t>1067746494254</t>
  </si>
  <si>
    <t>ООО "МТС ЭНЕРГО"</t>
  </si>
  <si>
    <t>9709006506</t>
  </si>
  <si>
    <t>1177746748376</t>
  </si>
  <si>
    <t>ООО "МагнитЭнерго"</t>
  </si>
  <si>
    <t>7715902899</t>
  </si>
  <si>
    <t>231101001</t>
  </si>
  <si>
    <t>1127746076710</t>
  </si>
  <si>
    <t>ООО "НЭК"</t>
  </si>
  <si>
    <t>2308259377</t>
  </si>
  <si>
    <t>1182375078852</t>
  </si>
  <si>
    <t>ООО "ПЭСТ"</t>
  </si>
  <si>
    <t>1651057270</t>
  </si>
  <si>
    <t>165801001</t>
  </si>
  <si>
    <t>1091651001067</t>
  </si>
  <si>
    <t>ООО "Промэнергосбыт"</t>
  </si>
  <si>
    <t>4217088174</t>
  </si>
  <si>
    <t>1064217067210</t>
  </si>
  <si>
    <t>ООО "РГМЭК"</t>
  </si>
  <si>
    <t>6229054695</t>
  </si>
  <si>
    <t>623401001</t>
  </si>
  <si>
    <t>1066229062448</t>
  </si>
  <si>
    <t>ООО "РН-Энерго"</t>
  </si>
  <si>
    <t>7706525041</t>
  </si>
  <si>
    <t>1047796118182</t>
  </si>
  <si>
    <t>ООО "РТ-Энерго"</t>
  </si>
  <si>
    <t>7729663922</t>
  </si>
  <si>
    <t>1107746755258</t>
  </si>
  <si>
    <t>ООО "Русэнергосбыт"</t>
  </si>
  <si>
    <t>7706284124</t>
  </si>
  <si>
    <t>1027706023058</t>
  </si>
  <si>
    <t>ООО "Транснефтьэнерго"</t>
  </si>
  <si>
    <t>7703552167</t>
  </si>
  <si>
    <t>772301001</t>
  </si>
  <si>
    <t>1057747096990</t>
  </si>
  <si>
    <t>ООО "Трансэнергопром"</t>
  </si>
  <si>
    <t>7731411714</t>
  </si>
  <si>
    <t>1117746636193</t>
  </si>
  <si>
    <t>ООО "Центрэнерго"</t>
  </si>
  <si>
    <t>7703728269</t>
  </si>
  <si>
    <t>770301001</t>
  </si>
  <si>
    <t>1107746762012</t>
  </si>
  <si>
    <t>ООО "ЭНЕРДЖИ ГРУП"</t>
  </si>
  <si>
    <t>5260488780</t>
  </si>
  <si>
    <t>526001001</t>
  </si>
  <si>
    <t>1235200005116</t>
  </si>
  <si>
    <t>ООО "ЭНК-СБЫТ"</t>
  </si>
  <si>
    <t>9705002437</t>
  </si>
  <si>
    <t>5147746164099</t>
  </si>
  <si>
    <t>ООО "ЭСК "Энергостандарт"</t>
  </si>
  <si>
    <t>3663126677</t>
  </si>
  <si>
    <t>366301001</t>
  </si>
  <si>
    <t>1173668018116</t>
  </si>
  <si>
    <t>ООО "ЭнергоРОК-1"</t>
  </si>
  <si>
    <t>7805570253</t>
  </si>
  <si>
    <t>780501001</t>
  </si>
  <si>
    <t>1117847498196</t>
  </si>
  <si>
    <t>ООО "Энергосистема"</t>
  </si>
  <si>
    <t>7715887873</t>
  </si>
  <si>
    <t>1117746835601</t>
  </si>
  <si>
    <t>ООО "Югстрой-Электросеть"</t>
  </si>
  <si>
    <t>2311172038</t>
  </si>
  <si>
    <t>1142311005693</t>
  </si>
  <si>
    <t>ООО «Агро-Маркет»</t>
  </si>
  <si>
    <t>6163080892</t>
  </si>
  <si>
    <t>611101001</t>
  </si>
  <si>
    <t>1066163064770</t>
  </si>
  <si>
    <t>ООО «Азовская ВЭС»</t>
  </si>
  <si>
    <t>7722851324</t>
  </si>
  <si>
    <t>610101001</t>
  </si>
  <si>
    <t>1147746896043</t>
  </si>
  <si>
    <t>ООО «Второй ветропарк ФРВ»</t>
  </si>
  <si>
    <t>7703445912</t>
  </si>
  <si>
    <t>1187746333422</t>
  </si>
  <si>
    <t>ООО «Донская сетевая компания»</t>
  </si>
  <si>
    <t>6154563903</t>
  </si>
  <si>
    <t>1106154000072</t>
  </si>
  <si>
    <t>ООО «Донэнерготранзит»</t>
  </si>
  <si>
    <t>6163075726</t>
  </si>
  <si>
    <t>1056163071898</t>
  </si>
  <si>
    <t>ООО «КС Энергосбыт»</t>
  </si>
  <si>
    <t>9731011766</t>
  </si>
  <si>
    <t>773101001</t>
  </si>
  <si>
    <t>1187746845527</t>
  </si>
  <si>
    <t>ООО «ЛУКОЙЛ-Ростовэнерго»</t>
  </si>
  <si>
    <t>6164288981</t>
  </si>
  <si>
    <t>1096164001295</t>
  </si>
  <si>
    <t>/Электроэнергетика/Сбыт ЭЭ/Нерегулируемый сбыт :: /Электроэнергетика/Производство ЭЭ/Комбинированная выработка :: /Электроэнергетика/Производство ЭЭ/Некомбинированная выработка</t>
  </si>
  <si>
    <t>N</t>
  </si>
  <si>
    <t>ООО «ЛУКОЙЛ-Экоэнерго»</t>
  </si>
  <si>
    <t>3015087458</t>
  </si>
  <si>
    <t>615250001</t>
  </si>
  <si>
    <t>1093015002244</t>
  </si>
  <si>
    <t>/Электроэнергетика/Производство ЭЭ/Комбинированная выработка :: /Электроэнергетика/Производство ЭЭ/Некомбинированная выработка</t>
  </si>
  <si>
    <t>ООО «Новая энергосбытовая компания»</t>
  </si>
  <si>
    <t>7730674566</t>
  </si>
  <si>
    <t>500301001</t>
  </si>
  <si>
    <t>1127747101900</t>
  </si>
  <si>
    <t>ООО «Примэнерго»</t>
  </si>
  <si>
    <t>6123022171</t>
  </si>
  <si>
    <t>612301001</t>
  </si>
  <si>
    <t>1116171000351</t>
  </si>
  <si>
    <t>ООО «Промэлектросеть»</t>
  </si>
  <si>
    <t>6143088237</t>
  </si>
  <si>
    <t>1166196096340</t>
  </si>
  <si>
    <t>ООО «РАДИУС»</t>
  </si>
  <si>
    <t>6154083590</t>
  </si>
  <si>
    <t>1026102590227</t>
  </si>
  <si>
    <t>ООО «Ростсельмашэнерго»</t>
  </si>
  <si>
    <t>6166047727</t>
  </si>
  <si>
    <t>1036166010165</t>
  </si>
  <si>
    <t>/Электроэнергетика/Передача ЭЭ/РСО :: /Электроэнергетика/Производство ЭЭ/Некомбинированная выработка</t>
  </si>
  <si>
    <t>ООО «Ростсельмашэнергосбыт»</t>
  </si>
  <si>
    <t>6166055647</t>
  </si>
  <si>
    <t>1066166001736</t>
  </si>
  <si>
    <t>ООО «Седьмой ветропарк ФРВ»</t>
  </si>
  <si>
    <t>7703474039</t>
  </si>
  <si>
    <t>1197746242385</t>
  </si>
  <si>
    <t>ООО «Третий ветропарк ФРВ»</t>
  </si>
  <si>
    <t>7703466447</t>
  </si>
  <si>
    <t>1187746886535</t>
  </si>
  <si>
    <t>ООО «Шахтинская ГТЭС»</t>
  </si>
  <si>
    <t>6155043551</t>
  </si>
  <si>
    <t>615501001</t>
  </si>
  <si>
    <t>1066155044010</t>
  </si>
  <si>
    <t>ООО «Энергосервис» (г. Волгодонск)</t>
  </si>
  <si>
    <t>6143087508</t>
  </si>
  <si>
    <t>1166196071843</t>
  </si>
  <si>
    <t>ООО «Энергосеть-Р»</t>
  </si>
  <si>
    <t>6165197913</t>
  </si>
  <si>
    <t>1156196075529</t>
  </si>
  <si>
    <t>ООО «Энерготехинвест»</t>
  </si>
  <si>
    <t>6163136217</t>
  </si>
  <si>
    <t>614701001</t>
  </si>
  <si>
    <t>1146195007199</t>
  </si>
  <si>
    <t>ООО «Энерготранс»</t>
  </si>
  <si>
    <t>6155921809</t>
  </si>
  <si>
    <t>1026102772398</t>
  </si>
  <si>
    <t>ООО «Энергоэффект»</t>
  </si>
  <si>
    <t>9702025669</t>
  </si>
  <si>
    <t>1207700433951</t>
  </si>
  <si>
    <t>ООО «ЮЖНАЯ ЭНЕРГЕТИЧЕСКАЯ КОМПАНИЯ»</t>
  </si>
  <si>
    <t>5260331469</t>
  </si>
  <si>
    <t>236601001</t>
  </si>
  <si>
    <t>1125260008280</t>
  </si>
  <si>
    <t>ООО «ЮНИГРИН РЕГИОН»</t>
  </si>
  <si>
    <t>2124048094</t>
  </si>
  <si>
    <t>212401001</t>
  </si>
  <si>
    <t>1212100001948</t>
  </si>
  <si>
    <t>ООО «Южная энергетическая компания»</t>
  </si>
  <si>
    <t>6164131959</t>
  </si>
  <si>
    <t>1206100023062</t>
  </si>
  <si>
    <t>Общество с ограниченной ответственностью "Энергосбытовая компания  "Эксперт"</t>
  </si>
  <si>
    <t>3663154219</t>
  </si>
  <si>
    <t>1213600005805</t>
  </si>
  <si>
    <t>Общество с ограниченной ответственностью «ЛУКОЙЛ-ЭНЕРГОСЕТИ»</t>
  </si>
  <si>
    <t>5260230051</t>
  </si>
  <si>
    <t>775050001</t>
  </si>
  <si>
    <t>1088607000217</t>
  </si>
  <si>
    <t>ПАО "ОГК-2"</t>
  </si>
  <si>
    <t>2607018122</t>
  </si>
  <si>
    <t>781701001</t>
  </si>
  <si>
    <t>1052600002180</t>
  </si>
  <si>
    <t>ПАО "РЭСК"</t>
  </si>
  <si>
    <t>6229049014</t>
  </si>
  <si>
    <t>1056204000049</t>
  </si>
  <si>
    <t>ПАО "ТАНТК им. Г.М. Бериева"</t>
  </si>
  <si>
    <t>6154028021</t>
  </si>
  <si>
    <t>1026102571065</t>
  </si>
  <si>
    <t>ПАО "ФСК - Россети"</t>
  </si>
  <si>
    <t>4716016979</t>
  </si>
  <si>
    <t>997450001</t>
  </si>
  <si>
    <t>1024701893336</t>
  </si>
  <si>
    <t>/Электроэнергетика/Передача ЭЭ/ФСК</t>
  </si>
  <si>
    <t>ПАО «ТНС энерго Ростов-на-Дону»</t>
  </si>
  <si>
    <t>6168002922</t>
  </si>
  <si>
    <t>1056164000023</t>
  </si>
  <si>
    <t>/Электроэнергетика/Сбыт ЭЭ/ГП</t>
  </si>
  <si>
    <t>Ростовская дистанция гражданских сооружений</t>
  </si>
  <si>
    <t>616745017</t>
  </si>
  <si>
    <t>Свердловский филиал ООО "ЕЭС-Гарант"</t>
  </si>
  <si>
    <t>667043001</t>
  </si>
  <si>
    <t>Свердловский филиал ООО "ЕЭС.Гарант"</t>
  </si>
  <si>
    <t>5024104671</t>
  </si>
  <si>
    <t>Северо-Кавказский филиал ООО "Газпром энерго"</t>
  </si>
  <si>
    <t>7736186950</t>
  </si>
  <si>
    <t>263602001</t>
  </si>
  <si>
    <t>1027739841370</t>
  </si>
  <si>
    <t>Удмуртский филиал ООО "ЕЭС-Гарант"</t>
  </si>
  <si>
    <t>184143001</t>
  </si>
  <si>
    <t>Филиал АО «Концерн Росэнергоатом» «Ростовская атомная станция»</t>
  </si>
  <si>
    <t>7721632827</t>
  </si>
  <si>
    <t>614343002</t>
  </si>
  <si>
    <t>5087746119951</t>
  </si>
  <si>
    <t>Филиал ООО «Пивоваренная компания «Балтика»</t>
  </si>
  <si>
    <t>7802849641</t>
  </si>
  <si>
    <t>780201002</t>
  </si>
  <si>
    <t>1147847032838</t>
  </si>
  <si>
    <t>Филиал ПАО «ОГК-2» - Новочеркасская ГРЭС</t>
  </si>
  <si>
    <t>615043001</t>
  </si>
  <si>
    <t>МР</t>
  </si>
  <si>
    <t>МО</t>
  </si>
  <si>
    <t>Тип МО</t>
  </si>
  <si>
    <t>Имя диапазона</t>
  </si>
  <si>
    <t>Азовский район</t>
  </si>
  <si>
    <t>60601000</t>
  </si>
  <si>
    <t>муниципальный район</t>
  </si>
  <si>
    <t>MO_LIST_1</t>
  </si>
  <si>
    <t>Александровское сельское поселение</t>
  </si>
  <si>
    <t>60601405</t>
  </si>
  <si>
    <t>сельское поселение</t>
  </si>
  <si>
    <t>Аксайский район</t>
  </si>
  <si>
    <t>MO_LIST_2</t>
  </si>
  <si>
    <t>Елизаветинское сельское поселение</t>
  </si>
  <si>
    <t>60601410</t>
  </si>
  <si>
    <t>Багаевский район</t>
  </si>
  <si>
    <t>MO_LIST_3</t>
  </si>
  <si>
    <t>Елизаветовское сельское поселение</t>
  </si>
  <si>
    <t>60601420</t>
  </si>
  <si>
    <t>Белокалитвинский район</t>
  </si>
  <si>
    <t>MO_LIST_4</t>
  </si>
  <si>
    <t>Задонское сельское поселение</t>
  </si>
  <si>
    <t>60601425</t>
  </si>
  <si>
    <t>Боковский район</t>
  </si>
  <si>
    <t>MO_LIST_5</t>
  </si>
  <si>
    <t>Кагальницкое сельское поселение</t>
  </si>
  <si>
    <t>60601430</t>
  </si>
  <si>
    <t>Верхнедонской район</t>
  </si>
  <si>
    <t>MO_LIST_6</t>
  </si>
  <si>
    <t>Калиновское сельское поселение</t>
  </si>
  <si>
    <t>60601435</t>
  </si>
  <si>
    <t>Веселовский район</t>
  </si>
  <si>
    <t>MO_LIST_7</t>
  </si>
  <si>
    <t>Красносадовское сельское поселение</t>
  </si>
  <si>
    <t>60601438</t>
  </si>
  <si>
    <t>Волгодонской район</t>
  </si>
  <si>
    <t>MO_LIST_8</t>
  </si>
  <si>
    <t>Круглянское сельское поселение</t>
  </si>
  <si>
    <t>60601440</t>
  </si>
  <si>
    <t>Город Азов</t>
  </si>
  <si>
    <t>MO_LIST_9</t>
  </si>
  <si>
    <t>Кугейское сельское поселение</t>
  </si>
  <si>
    <t>60601444</t>
  </si>
  <si>
    <t>Город Батайск</t>
  </si>
  <si>
    <t>MO_LIST_10</t>
  </si>
  <si>
    <t>Кулешовское сельское поселение</t>
  </si>
  <si>
    <t>60601448</t>
  </si>
  <si>
    <t>Город Волгодонск</t>
  </si>
  <si>
    <t>MO_LIST_11</t>
  </si>
  <si>
    <t>Маргаритовское сельское поселение</t>
  </si>
  <si>
    <t>60601452</t>
  </si>
  <si>
    <t>Город Гуково</t>
  </si>
  <si>
    <t>MO_LIST_12</t>
  </si>
  <si>
    <t>Новоалександровское сельское поселение</t>
  </si>
  <si>
    <t>60601455</t>
  </si>
  <si>
    <t>Город Донецк</t>
  </si>
  <si>
    <t>MO_LIST_13</t>
  </si>
  <si>
    <t>Обильненское сельское поселение</t>
  </si>
  <si>
    <t>60601458</t>
  </si>
  <si>
    <t>Город Зверево</t>
  </si>
  <si>
    <t>MO_LIST_14</t>
  </si>
  <si>
    <t>Отрадовское сельское поселение</t>
  </si>
  <si>
    <t>60601460</t>
  </si>
  <si>
    <t>Город Каменск-Шахтинский</t>
  </si>
  <si>
    <t>MO_LIST_15</t>
  </si>
  <si>
    <t>Пешковское сельское поселение</t>
  </si>
  <si>
    <t>60601463</t>
  </si>
  <si>
    <t>Город Новочеркасск</t>
  </si>
  <si>
    <t>MO_LIST_16</t>
  </si>
  <si>
    <t>Рогожкинское сельское поселение</t>
  </si>
  <si>
    <t>60601472</t>
  </si>
  <si>
    <t>Город Новошахтинск</t>
  </si>
  <si>
    <t>MO_LIST_17</t>
  </si>
  <si>
    <t>Самарское сельское поселение</t>
  </si>
  <si>
    <t>60601476</t>
  </si>
  <si>
    <t>MO_LIST_18</t>
  </si>
  <si>
    <t>Семибалковское сельское поселение</t>
  </si>
  <si>
    <t>60601480</t>
  </si>
  <si>
    <t>Город Таганрог</t>
  </si>
  <si>
    <t>MO_LIST_19</t>
  </si>
  <si>
    <t>60602000</t>
  </si>
  <si>
    <t>Город Шахты</t>
  </si>
  <si>
    <t>MO_LIST_20</t>
  </si>
  <si>
    <t>Аксайское городское поселение</t>
  </si>
  <si>
    <t>60602101</t>
  </si>
  <si>
    <t>городское поселение, в состав которого входит город</t>
  </si>
  <si>
    <t>Дубовский район</t>
  </si>
  <si>
    <t>MO_LIST_21</t>
  </si>
  <si>
    <t>Большелогское сельское поселение</t>
  </si>
  <si>
    <t>60602405</t>
  </si>
  <si>
    <t>Егорлыкский район</t>
  </si>
  <si>
    <t>MO_LIST_22</t>
  </si>
  <si>
    <t>Верхнеподпольненское сельское поселение</t>
  </si>
  <si>
    <t>60602410</t>
  </si>
  <si>
    <t>Заветинский район</t>
  </si>
  <si>
    <t>MO_LIST_23</t>
  </si>
  <si>
    <t>Грушевское сельское поселение</t>
  </si>
  <si>
    <t>60602415</t>
  </si>
  <si>
    <t>Зерноградский район</t>
  </si>
  <si>
    <t>MO_LIST_24</t>
  </si>
  <si>
    <t>Истоминское сельское поселение</t>
  </si>
  <si>
    <t>60602420</t>
  </si>
  <si>
    <t>Зимовниковский район</t>
  </si>
  <si>
    <t>MO_LIST_25</t>
  </si>
  <si>
    <t>Ленинское сельское поселение</t>
  </si>
  <si>
    <t>60602423</t>
  </si>
  <si>
    <t>Кагальницкий район</t>
  </si>
  <si>
    <t>MO_LIST_26</t>
  </si>
  <si>
    <t>Мишкинское сельское поселение</t>
  </si>
  <si>
    <t>60602425</t>
  </si>
  <si>
    <t>Каменский район</t>
  </si>
  <si>
    <t>MO_LIST_27</t>
  </si>
  <si>
    <t>Ольгинское сельское поселение</t>
  </si>
  <si>
    <t>60602447</t>
  </si>
  <si>
    <t>Кашарский район</t>
  </si>
  <si>
    <t>MO_LIST_28</t>
  </si>
  <si>
    <t>Рассветовское сельское поселение</t>
  </si>
  <si>
    <t>60602458</t>
  </si>
  <si>
    <t>Константиновский район</t>
  </si>
  <si>
    <t>MO_LIST_29</t>
  </si>
  <si>
    <t>Старочеркасское сельское поселение</t>
  </si>
  <si>
    <t>60602462</t>
  </si>
  <si>
    <t>Красносулинский район</t>
  </si>
  <si>
    <t>MO_LIST_30</t>
  </si>
  <si>
    <t>Щепкинское сельское поселение</t>
  </si>
  <si>
    <t>60602436</t>
  </si>
  <si>
    <t>Куйбышевский район</t>
  </si>
  <si>
    <t>MO_LIST_31</t>
  </si>
  <si>
    <t>Ажиновское сельское поселение</t>
  </si>
  <si>
    <t>60605402</t>
  </si>
  <si>
    <t>Мартыновский район</t>
  </si>
  <si>
    <t>MO_LIST_32</t>
  </si>
  <si>
    <t>60605000</t>
  </si>
  <si>
    <t>Матвеево-Курганский район</t>
  </si>
  <si>
    <t>MO_LIST_33</t>
  </si>
  <si>
    <t>Багаевское сельское поселение</t>
  </si>
  <si>
    <t>60605405</t>
  </si>
  <si>
    <t>Миллеровский район</t>
  </si>
  <si>
    <t>MO_LIST_34</t>
  </si>
  <si>
    <t>Елкинское сельское поселение</t>
  </si>
  <si>
    <t>60605415</t>
  </si>
  <si>
    <t>Милютинский район</t>
  </si>
  <si>
    <t>MO_LIST_35</t>
  </si>
  <si>
    <t>Красненское сельское поселение</t>
  </si>
  <si>
    <t>60605420</t>
  </si>
  <si>
    <t>Морозовский район</t>
  </si>
  <si>
    <t>MO_LIST_36</t>
  </si>
  <si>
    <t>Манычское сельское поселение</t>
  </si>
  <si>
    <t>60605440</t>
  </si>
  <si>
    <t>Мясниковский район</t>
  </si>
  <si>
    <t>MO_LIST_37</t>
  </si>
  <si>
    <t>60606000</t>
  </si>
  <si>
    <t>Неклиновский район</t>
  </si>
  <si>
    <t>MO_LIST_38</t>
  </si>
  <si>
    <t>Белокалитвинское городское поселение</t>
  </si>
  <si>
    <t>60606101</t>
  </si>
  <si>
    <t>Обливский район</t>
  </si>
  <si>
    <t>MO_LIST_39</t>
  </si>
  <si>
    <t>Богураевское сельское поселение</t>
  </si>
  <si>
    <t>60606410</t>
  </si>
  <si>
    <t>Октябрьский район</t>
  </si>
  <si>
    <t>MO_LIST_40</t>
  </si>
  <si>
    <t>Горняцкое сельское поселение</t>
  </si>
  <si>
    <t>60606417</t>
  </si>
  <si>
    <t>Орловский район</t>
  </si>
  <si>
    <t>MO_LIST_41</t>
  </si>
  <si>
    <t>Грушево-Дубовское сельское поселение</t>
  </si>
  <si>
    <t>60606420</t>
  </si>
  <si>
    <t>Песчанокопский район</t>
  </si>
  <si>
    <t>MO_LIST_42</t>
  </si>
  <si>
    <t>Ильинское сельское поселение</t>
  </si>
  <si>
    <t>60606430</t>
  </si>
  <si>
    <t>Пролетарский район</t>
  </si>
  <si>
    <t>MO_LIST_43</t>
  </si>
  <si>
    <t>Коксовское сельское поселение</t>
  </si>
  <si>
    <t>60606433</t>
  </si>
  <si>
    <t>Ремонтненский район</t>
  </si>
  <si>
    <t>MO_LIST_44</t>
  </si>
  <si>
    <t>Краснодонецкое сельское поселение</t>
  </si>
  <si>
    <t>60606435</t>
  </si>
  <si>
    <t>Родионово-Несветайский район</t>
  </si>
  <si>
    <t>MO_LIST_45</t>
  </si>
  <si>
    <t>Литвиновское сельское поселение</t>
  </si>
  <si>
    <t>60606445</t>
  </si>
  <si>
    <t>Сальский район</t>
  </si>
  <si>
    <t>MO_LIST_46</t>
  </si>
  <si>
    <t>Нижнепоповское сельское поселение</t>
  </si>
  <si>
    <t>60606450</t>
  </si>
  <si>
    <t>Семикаракорский район</t>
  </si>
  <si>
    <t>MO_LIST_47</t>
  </si>
  <si>
    <t>Рудаковское сельское поселение</t>
  </si>
  <si>
    <t>60606440</t>
  </si>
  <si>
    <t>Советский район</t>
  </si>
  <si>
    <t>MO_LIST_48</t>
  </si>
  <si>
    <t>Синегорское сельское поселение</t>
  </si>
  <si>
    <t>60606459</t>
  </si>
  <si>
    <t>Тарасовский район</t>
  </si>
  <si>
    <t>MO_LIST_49</t>
  </si>
  <si>
    <t>Шолоховское городское поселение</t>
  </si>
  <si>
    <t>60606102</t>
  </si>
  <si>
    <t>Тацинский район</t>
  </si>
  <si>
    <t>MO_LIST_50</t>
  </si>
  <si>
    <t>60607000</t>
  </si>
  <si>
    <t>Усть-Донецкий район</t>
  </si>
  <si>
    <t>MO_LIST_51</t>
  </si>
  <si>
    <t>Боковское сельское поселение</t>
  </si>
  <si>
    <t>60607411</t>
  </si>
  <si>
    <t>Целинский район</t>
  </si>
  <si>
    <t>MO_LIST_52</t>
  </si>
  <si>
    <t>Верхнечирское сельское поселение</t>
  </si>
  <si>
    <t>60607422</t>
  </si>
  <si>
    <t>Цимлянский район</t>
  </si>
  <si>
    <t>MO_LIST_53</t>
  </si>
  <si>
    <t>Грачевское сельское поселение</t>
  </si>
  <si>
    <t>60607433</t>
  </si>
  <si>
    <t>Чертковский район</t>
  </si>
  <si>
    <t>MO_LIST_54</t>
  </si>
  <si>
    <t>Земцовское сельское поселение</t>
  </si>
  <si>
    <t>60607455</t>
  </si>
  <si>
    <t>Шолоховский район</t>
  </si>
  <si>
    <t>MO_LIST_55</t>
  </si>
  <si>
    <t>Каргинское сельское поселение</t>
  </si>
  <si>
    <t>60607444</t>
  </si>
  <si>
    <t>Краснозоринское сельское поселение</t>
  </si>
  <si>
    <t>60607448</t>
  </si>
  <si>
    <t>Краснокутское сельское поселение</t>
  </si>
  <si>
    <t>60607450</t>
  </si>
  <si>
    <t>60608000</t>
  </si>
  <si>
    <t>Верхняковское сельское поселение</t>
  </si>
  <si>
    <t>60608405</t>
  </si>
  <si>
    <t>Казанское сельское поселение</t>
  </si>
  <si>
    <t>60608412</t>
  </si>
  <si>
    <t>Казансколопатинское сельское поселение</t>
  </si>
  <si>
    <t>60608413</t>
  </si>
  <si>
    <t>Мешковское сельское поселение</t>
  </si>
  <si>
    <t>60608428</t>
  </si>
  <si>
    <t>Мещеряковское сельское поселение</t>
  </si>
  <si>
    <t>60608432</t>
  </si>
  <si>
    <t>Мигулинское сельское поселение</t>
  </si>
  <si>
    <t>60608436</t>
  </si>
  <si>
    <t>Нижнебыковское сельское поселение</t>
  </si>
  <si>
    <t>60608440</t>
  </si>
  <si>
    <t>Солонцовское сельское поселение</t>
  </si>
  <si>
    <t>60608446</t>
  </si>
  <si>
    <t>Тубянское сельское поселение</t>
  </si>
  <si>
    <t>60608448</t>
  </si>
  <si>
    <t>Шумилинское сельское поселение</t>
  </si>
  <si>
    <t>60608458</t>
  </si>
  <si>
    <t>Верхнесоленовское сельское поселение</t>
  </si>
  <si>
    <t>60609409</t>
  </si>
  <si>
    <t>60609000</t>
  </si>
  <si>
    <t>Веселовское сельское поселение</t>
  </si>
  <si>
    <t>60609411</t>
  </si>
  <si>
    <t>Краснооктябрьское сельское поселение</t>
  </si>
  <si>
    <t>60609432</t>
  </si>
  <si>
    <t>Позднеевское сельское поселение</t>
  </si>
  <si>
    <t>60609458</t>
  </si>
  <si>
    <t>60612000</t>
  </si>
  <si>
    <t>Добровольское сельское поселение</t>
  </si>
  <si>
    <t>60612405</t>
  </si>
  <si>
    <t>Дубенцовское сельское поселение</t>
  </si>
  <si>
    <t>60612408</t>
  </si>
  <si>
    <t>Победенское сельское поселение</t>
  </si>
  <si>
    <t>60612425</t>
  </si>
  <si>
    <t>Потаповское сельское поселение</t>
  </si>
  <si>
    <t>60612428</t>
  </si>
  <si>
    <t>Прогрессовское сельское поселение</t>
  </si>
  <si>
    <t>60612430</t>
  </si>
  <si>
    <t>Романовское сельское поселение</t>
  </si>
  <si>
    <t>60612432</t>
  </si>
  <si>
    <t>Рябичевское сельское поселение</t>
  </si>
  <si>
    <t>60612435</t>
  </si>
  <si>
    <t>60704000</t>
  </si>
  <si>
    <t>городской округ</t>
  </si>
  <si>
    <t>60707000</t>
  </si>
  <si>
    <t>60712000</t>
  </si>
  <si>
    <t>60715000</t>
  </si>
  <si>
    <t>60717000</t>
  </si>
  <si>
    <t>60718000</t>
  </si>
  <si>
    <t>60719000</t>
  </si>
  <si>
    <t>60727000</t>
  </si>
  <si>
    <t>60730000</t>
  </si>
  <si>
    <t>60737000</t>
  </si>
  <si>
    <t>60740000</t>
  </si>
  <si>
    <t>Андреевское сельское поселение</t>
  </si>
  <si>
    <t>60613405</t>
  </si>
  <si>
    <t>Барабанщиковское сельское поселение</t>
  </si>
  <si>
    <t>60613410</t>
  </si>
  <si>
    <t>Вербовологовское сельское поселение</t>
  </si>
  <si>
    <t>60613415</t>
  </si>
  <si>
    <t>60613417</t>
  </si>
  <si>
    <t>Гуреевское сельское поселение</t>
  </si>
  <si>
    <t>60613420</t>
  </si>
  <si>
    <t>60613000</t>
  </si>
  <si>
    <t>Дубовское сельское поселение</t>
  </si>
  <si>
    <t>60613425</t>
  </si>
  <si>
    <t>Жуковское сельское поселение</t>
  </si>
  <si>
    <t>60613430</t>
  </si>
  <si>
    <t>Комиссаровское сельское поселение</t>
  </si>
  <si>
    <t>60613440</t>
  </si>
  <si>
    <t>Малолученское сельское поселение</t>
  </si>
  <si>
    <t>60613448</t>
  </si>
  <si>
    <t>Мирненское сельское поселение</t>
  </si>
  <si>
    <t>60613452</t>
  </si>
  <si>
    <t>Присальское сельское поселение</t>
  </si>
  <si>
    <t>60613460</t>
  </si>
  <si>
    <t>60613464</t>
  </si>
  <si>
    <t>Семичанское сельское поселение</t>
  </si>
  <si>
    <t>60613471</t>
  </si>
  <si>
    <t>Балко-Грузское сельское поселение</t>
  </si>
  <si>
    <t>60615410</t>
  </si>
  <si>
    <t>Войновское сельское поселение</t>
  </si>
  <si>
    <t>60615415</t>
  </si>
  <si>
    <t>60615000</t>
  </si>
  <si>
    <t>Егорлыкское сельское поселение</t>
  </si>
  <si>
    <t>60615417</t>
  </si>
  <si>
    <t>60615425</t>
  </si>
  <si>
    <t>Кавалерское сельское поселение</t>
  </si>
  <si>
    <t>60615436</t>
  </si>
  <si>
    <t>Новороговское сельское поселение</t>
  </si>
  <si>
    <t>60615447</t>
  </si>
  <si>
    <t>Объединенное сельское поселение</t>
  </si>
  <si>
    <t>60615458</t>
  </si>
  <si>
    <t>Роговское сельское поселение</t>
  </si>
  <si>
    <t>60615462</t>
  </si>
  <si>
    <t>Шаумяновское сельское поселение</t>
  </si>
  <si>
    <t>60615480</t>
  </si>
  <si>
    <t>60617000</t>
  </si>
  <si>
    <t>Заветинское сельское поселение</t>
  </si>
  <si>
    <t>60617411</t>
  </si>
  <si>
    <t>Киселевское сельское поселение</t>
  </si>
  <si>
    <t>60617428</t>
  </si>
  <si>
    <t>Кичкинское сельское поселение</t>
  </si>
  <si>
    <t>60617430</t>
  </si>
  <si>
    <t>Никольское сельское поселение</t>
  </si>
  <si>
    <t>60617422</t>
  </si>
  <si>
    <t>Савдянское сельское поселение</t>
  </si>
  <si>
    <t>60617445</t>
  </si>
  <si>
    <t>Тюльпановское сельское поселение</t>
  </si>
  <si>
    <t>60617432</t>
  </si>
  <si>
    <t>Федосеевское сельское поселение</t>
  </si>
  <si>
    <t>60617466</t>
  </si>
  <si>
    <t>Фоминское сельское поселение</t>
  </si>
  <si>
    <t>60617434</t>
  </si>
  <si>
    <t>Шебалинское сельское поселение</t>
  </si>
  <si>
    <t>60617470</t>
  </si>
  <si>
    <t>Большеталовское сельское поселение</t>
  </si>
  <si>
    <t>60618405</t>
  </si>
  <si>
    <t>Гуляй-Борисовское сельское поселение</t>
  </si>
  <si>
    <t>60618410</t>
  </si>
  <si>
    <t>Донское сельское поселение</t>
  </si>
  <si>
    <t>60618415</t>
  </si>
  <si>
    <t>60618000</t>
  </si>
  <si>
    <t>Зерноградское городское поселение</t>
  </si>
  <si>
    <t>60618101</t>
  </si>
  <si>
    <t>Конзаводское сельское поселение</t>
  </si>
  <si>
    <t>60618440</t>
  </si>
  <si>
    <t>Красноармейское сельское поселение</t>
  </si>
  <si>
    <t>60618445</t>
  </si>
  <si>
    <t>60618450</t>
  </si>
  <si>
    <t>Мечетинское сельское поселение</t>
  </si>
  <si>
    <t>60618455</t>
  </si>
  <si>
    <t>Россошинское сельское поселение</t>
  </si>
  <si>
    <t>60618460</t>
  </si>
  <si>
    <t>Верхнесеребряковское сельское поселение</t>
  </si>
  <si>
    <t>60619405</t>
  </si>
  <si>
    <t>Гашунское сельское поселение</t>
  </si>
  <si>
    <t>60619410</t>
  </si>
  <si>
    <t>Глубочанское сельское поселение</t>
  </si>
  <si>
    <t>60619415</t>
  </si>
  <si>
    <t>60619000</t>
  </si>
  <si>
    <t>Зимовниковское сельское поселение</t>
  </si>
  <si>
    <t>60619417</t>
  </si>
  <si>
    <t>Камышевское сельское поселение</t>
  </si>
  <si>
    <t>60619420</t>
  </si>
  <si>
    <t>Кировское сельское поселение</t>
  </si>
  <si>
    <t>60619425</t>
  </si>
  <si>
    <t>Кутейниковское сельское поселение</t>
  </si>
  <si>
    <t>60619430</t>
  </si>
  <si>
    <t>60619432</t>
  </si>
  <si>
    <t>Мокрогашунское сельское поселение</t>
  </si>
  <si>
    <t>60619435</t>
  </si>
  <si>
    <t>Савоськинское сельское поселение</t>
  </si>
  <si>
    <t>60619445</t>
  </si>
  <si>
    <t>Северное сельское поселение</t>
  </si>
  <si>
    <t>60619450</t>
  </si>
  <si>
    <t>Иваново-Шамшевское сельское поселение</t>
  </si>
  <si>
    <t>60622412</t>
  </si>
  <si>
    <t>60622000</t>
  </si>
  <si>
    <t>60622414</t>
  </si>
  <si>
    <t>Калининское сельское поселение</t>
  </si>
  <si>
    <t>60622417</t>
  </si>
  <si>
    <t>60622420</t>
  </si>
  <si>
    <t>Мокробатайское сельское поселение</t>
  </si>
  <si>
    <t>60622423</t>
  </si>
  <si>
    <t>Новобатайское сельское поселение</t>
  </si>
  <si>
    <t>60622425</t>
  </si>
  <si>
    <t>Родниковское сельское поселение</t>
  </si>
  <si>
    <t>60622430</t>
  </si>
  <si>
    <t>Хомутовское сельское поселение</t>
  </si>
  <si>
    <t>60622442</t>
  </si>
  <si>
    <t>Астаховское сельское поселение</t>
  </si>
  <si>
    <t>60623405</t>
  </si>
  <si>
    <t>Богдановское сельское поселение</t>
  </si>
  <si>
    <t>60623410</t>
  </si>
  <si>
    <t>Волченское сельское поселение</t>
  </si>
  <si>
    <t>60623415</t>
  </si>
  <si>
    <t>Глубокинское городское поселение</t>
  </si>
  <si>
    <t>60623151</t>
  </si>
  <si>
    <t>городское поселение, в состав которого входит поселок</t>
  </si>
  <si>
    <t>Груциновское сельское поселение</t>
  </si>
  <si>
    <t>60623460</t>
  </si>
  <si>
    <t>Гусевское сельское поселение</t>
  </si>
  <si>
    <t>60623420</t>
  </si>
  <si>
    <t>Калитвенское сельское поселение</t>
  </si>
  <si>
    <t>60623425</t>
  </si>
  <si>
    <t>60623000</t>
  </si>
  <si>
    <t>Красновское сельское поселение</t>
  </si>
  <si>
    <t>60623430</t>
  </si>
  <si>
    <t>Малокаменское сельское поселение</t>
  </si>
  <si>
    <t>60623440</t>
  </si>
  <si>
    <t>Пиховкинское сельское поселение</t>
  </si>
  <si>
    <t>60623455</t>
  </si>
  <si>
    <t>Старостаничное сельское поселение</t>
  </si>
  <si>
    <t>60623465</t>
  </si>
  <si>
    <t>Уляшкинское сельское поселение</t>
  </si>
  <si>
    <t>60623470</t>
  </si>
  <si>
    <t>Верхнемакеевское сельское поселение</t>
  </si>
  <si>
    <t>60624410</t>
  </si>
  <si>
    <t>Верхнесвечниковское сельское поселение</t>
  </si>
  <si>
    <t>60624415</t>
  </si>
  <si>
    <t>Вяжинское сельское поселение</t>
  </si>
  <si>
    <t>60624420</t>
  </si>
  <si>
    <t>Индустриальное сельское поселение</t>
  </si>
  <si>
    <t>60624425</t>
  </si>
  <si>
    <t>60624000</t>
  </si>
  <si>
    <t>Кашарское сельское поселение</t>
  </si>
  <si>
    <t>60624430</t>
  </si>
  <si>
    <t>Киевское сельское поселение</t>
  </si>
  <si>
    <t>60624435</t>
  </si>
  <si>
    <t>Первомайское сельское поселение</t>
  </si>
  <si>
    <t>60624450</t>
  </si>
  <si>
    <t>Поповское сельское поселение</t>
  </si>
  <si>
    <t>60624455</t>
  </si>
  <si>
    <t>Талловеровское сельское поселение</t>
  </si>
  <si>
    <t>60624470</t>
  </si>
  <si>
    <t>Фомино-Свечниковское сельское поселение</t>
  </si>
  <si>
    <t>60624475</t>
  </si>
  <si>
    <t>Авиловское сельское поселение</t>
  </si>
  <si>
    <t>60625405</t>
  </si>
  <si>
    <t>Богоявленское сельское поселение</t>
  </si>
  <si>
    <t>60625410</t>
  </si>
  <si>
    <t>Гапкинское сельское поселение</t>
  </si>
  <si>
    <t>60625415</t>
  </si>
  <si>
    <t>60625000</t>
  </si>
  <si>
    <t>Константиновское городское поселение</t>
  </si>
  <si>
    <t>60625101</t>
  </si>
  <si>
    <t>Николаевское сельское поселение</t>
  </si>
  <si>
    <t>60625420</t>
  </si>
  <si>
    <t>Почтовское сельское поселение</t>
  </si>
  <si>
    <t>60625425</t>
  </si>
  <si>
    <t>Стычновское сельское поселение</t>
  </si>
  <si>
    <t>60625436</t>
  </si>
  <si>
    <t>Божковское сельское поселение</t>
  </si>
  <si>
    <t>60626405</t>
  </si>
  <si>
    <t>Владимировское сельское поселение</t>
  </si>
  <si>
    <t>60626410</t>
  </si>
  <si>
    <t>Горненское городское поселение</t>
  </si>
  <si>
    <t>60626102</t>
  </si>
  <si>
    <t>Гуково-Гнилушевское сельское поселение</t>
  </si>
  <si>
    <t>60626415</t>
  </si>
  <si>
    <t>Долотинское сельское поселение</t>
  </si>
  <si>
    <t>60626420</t>
  </si>
  <si>
    <t>60626425</t>
  </si>
  <si>
    <t>Ковалевское сельское поселение</t>
  </si>
  <si>
    <t>60626430</t>
  </si>
  <si>
    <t>60626435</t>
  </si>
  <si>
    <t>60626000</t>
  </si>
  <si>
    <t>Красносулинское городское поселение</t>
  </si>
  <si>
    <t>60626101</t>
  </si>
  <si>
    <t>Михайловское сельское поселение</t>
  </si>
  <si>
    <t>60626440</t>
  </si>
  <si>
    <t>Пролетарское сельское поселение</t>
  </si>
  <si>
    <t>60626445</t>
  </si>
  <si>
    <t>Садковское сельское поселение</t>
  </si>
  <si>
    <t>60626450</t>
  </si>
  <si>
    <t>Табунщиковское сельское поселение</t>
  </si>
  <si>
    <t>60626455</t>
  </si>
  <si>
    <t>Углеродовское городское поселение</t>
  </si>
  <si>
    <t>60626165</t>
  </si>
  <si>
    <t>Ударниковское сельское поселение</t>
  </si>
  <si>
    <t>60626460</t>
  </si>
  <si>
    <t>Кринично-Лугское сельское поселение</t>
  </si>
  <si>
    <t>60627404</t>
  </si>
  <si>
    <t>60627000</t>
  </si>
  <si>
    <t>Куйбышевское сельское поселение</t>
  </si>
  <si>
    <t>60627405</t>
  </si>
  <si>
    <t>Лысогорское сельское поселение</t>
  </si>
  <si>
    <t>60627410</t>
  </si>
  <si>
    <t>Большеорловское сельское поселение</t>
  </si>
  <si>
    <t>60630405</t>
  </si>
  <si>
    <t>Зеленолугское сельское поселение</t>
  </si>
  <si>
    <t>60630407</t>
  </si>
  <si>
    <t>Ильиновское сельское поселение</t>
  </si>
  <si>
    <t>60630412</t>
  </si>
  <si>
    <t>Комаровское сельское поселение</t>
  </si>
  <si>
    <t>60630423</t>
  </si>
  <si>
    <t>Малоорловское сельское поселение</t>
  </si>
  <si>
    <t>60630434</t>
  </si>
  <si>
    <t>60630000</t>
  </si>
  <si>
    <t>Мартыновское сельское поселение</t>
  </si>
  <si>
    <t>60630439</t>
  </si>
  <si>
    <t>Новоселовское сельское поселение</t>
  </si>
  <si>
    <t>60630456</t>
  </si>
  <si>
    <t>Рубашкинское сельское поселение</t>
  </si>
  <si>
    <t>60630467</t>
  </si>
  <si>
    <t>Южненское сельское поселение</t>
  </si>
  <si>
    <t>60630489</t>
  </si>
  <si>
    <t>Алексеевское сельское поселение</t>
  </si>
  <si>
    <t>60631405</t>
  </si>
  <si>
    <t>Анастасиевское сельское поселение</t>
  </si>
  <si>
    <t>60631410</t>
  </si>
  <si>
    <t>Большекирсановское сельское поселение</t>
  </si>
  <si>
    <t>60631415</t>
  </si>
  <si>
    <t>Екатериновское сельское поселение</t>
  </si>
  <si>
    <t>60631420</t>
  </si>
  <si>
    <t>Малокирсановское сельское поселение</t>
  </si>
  <si>
    <t>60631440</t>
  </si>
  <si>
    <t>60631000</t>
  </si>
  <si>
    <t>Матвеево-Курганское сельское поселение</t>
  </si>
  <si>
    <t>60631445</t>
  </si>
  <si>
    <t>Новониколаевское сельское поселение</t>
  </si>
  <si>
    <t>60631450</t>
  </si>
  <si>
    <t>Ряженское сельское поселение</t>
  </si>
  <si>
    <t>60631465</t>
  </si>
  <si>
    <t>Верхнеталовское сельское поселение</t>
  </si>
  <si>
    <t>60632402</t>
  </si>
  <si>
    <t>Волошинское сельское поселение</t>
  </si>
  <si>
    <t>60632405</t>
  </si>
  <si>
    <t>Дегтевское сельское поселение</t>
  </si>
  <si>
    <t>60632415</t>
  </si>
  <si>
    <t>Колодезянское сельское поселение</t>
  </si>
  <si>
    <t>60632420</t>
  </si>
  <si>
    <t>Криворожское сельское поселение</t>
  </si>
  <si>
    <t>60632425</t>
  </si>
  <si>
    <t>Мальчевское сельское поселение</t>
  </si>
  <si>
    <t>60632435</t>
  </si>
  <si>
    <t>60632000</t>
  </si>
  <si>
    <t>Миллеровское городское поселение</t>
  </si>
  <si>
    <t>60632101</t>
  </si>
  <si>
    <t>Ольхово-Рогское сельское поселение</t>
  </si>
  <si>
    <t>60632455</t>
  </si>
  <si>
    <t>60632460</t>
  </si>
  <si>
    <t>Сулинское сельское поселение</t>
  </si>
  <si>
    <t>60632467</t>
  </si>
  <si>
    <t>Титовское сельское поселение</t>
  </si>
  <si>
    <t>60632470</t>
  </si>
  <si>
    <t>Треневское сельское поселение</t>
  </si>
  <si>
    <t>60632430</t>
  </si>
  <si>
    <t>Туриловское сельское поселение</t>
  </si>
  <si>
    <t>60632475</t>
  </si>
  <si>
    <t>Лукичевское сельское поселение</t>
  </si>
  <si>
    <t>60633420</t>
  </si>
  <si>
    <t>Маньково-Березовское сельское поселение</t>
  </si>
  <si>
    <t>60633428</t>
  </si>
  <si>
    <t>60633000</t>
  </si>
  <si>
    <t>Милютинское сельское поселение</t>
  </si>
  <si>
    <t>60633433</t>
  </si>
  <si>
    <t>Николо-Березовское сельское поселение</t>
  </si>
  <si>
    <t>60633444</t>
  </si>
  <si>
    <t>Орловское сельское поселение</t>
  </si>
  <si>
    <t>60633466</t>
  </si>
  <si>
    <t>Светочниковское сельское поселение</t>
  </si>
  <si>
    <t>60633477</t>
  </si>
  <si>
    <t>Селивановское сельское поселение</t>
  </si>
  <si>
    <t>60633480</t>
  </si>
  <si>
    <t>Вознесенское сельское поселение</t>
  </si>
  <si>
    <t>60634415</t>
  </si>
  <si>
    <t>Вольно-Донское сельское поселение</t>
  </si>
  <si>
    <t>60634420</t>
  </si>
  <si>
    <t>Гагаринское сельское поселение</t>
  </si>
  <si>
    <t>60634423</t>
  </si>
  <si>
    <t>Грузиновское сельское поселение</t>
  </si>
  <si>
    <t>60634425</t>
  </si>
  <si>
    <t>Знаменское сельское поселение</t>
  </si>
  <si>
    <t>60634430</t>
  </si>
  <si>
    <t>Костино-Быстрянское сельское поселение</t>
  </si>
  <si>
    <t>60634440</t>
  </si>
  <si>
    <t>60634000</t>
  </si>
  <si>
    <t>Морозовское городское поселение</t>
  </si>
  <si>
    <t>60634101</t>
  </si>
  <si>
    <t>Парамоновское сельское поселение</t>
  </si>
  <si>
    <t>60634460</t>
  </si>
  <si>
    <t>Широко-Атамановское сельское поселение</t>
  </si>
  <si>
    <t>60634405</t>
  </si>
  <si>
    <t>Большесальское сельское поселение</t>
  </si>
  <si>
    <t>60635405</t>
  </si>
  <si>
    <t>60635420</t>
  </si>
  <si>
    <t>Краснокрымское сельское поселение</t>
  </si>
  <si>
    <t>60635424</t>
  </si>
  <si>
    <t>Крымское сельское поселение</t>
  </si>
  <si>
    <t>60635428</t>
  </si>
  <si>
    <t>60635000</t>
  </si>
  <si>
    <t>Недвиговское сельское поселение</t>
  </si>
  <si>
    <t>60635447</t>
  </si>
  <si>
    <t>Петровское сельское поселение</t>
  </si>
  <si>
    <t>60635436</t>
  </si>
  <si>
    <t>Чалтырское сельское поселение</t>
  </si>
  <si>
    <t>60635452</t>
  </si>
  <si>
    <t>Андреево-Мелентьевское сельское поселение</t>
  </si>
  <si>
    <t>60636428</t>
  </si>
  <si>
    <t>Большенеклиновское сельское поселение</t>
  </si>
  <si>
    <t>60636404</t>
  </si>
  <si>
    <t>Вареновское сельское поселение</t>
  </si>
  <si>
    <t>60636407</t>
  </si>
  <si>
    <t>Васильево-Ханжоновское сельское поселение</t>
  </si>
  <si>
    <t>60636408</t>
  </si>
  <si>
    <t>Лакедемоновское сельское поселение</t>
  </si>
  <si>
    <t>60636424</t>
  </si>
  <si>
    <t>Натальевское сельское поселение</t>
  </si>
  <si>
    <t>60636432</t>
  </si>
  <si>
    <t>60636000</t>
  </si>
  <si>
    <t>60636434</t>
  </si>
  <si>
    <t>Новобессергеневское сельское поселение</t>
  </si>
  <si>
    <t>60636436</t>
  </si>
  <si>
    <t>Носовское сельское поселение</t>
  </si>
  <si>
    <t>60636440</t>
  </si>
  <si>
    <t>Платовское сельское поселение</t>
  </si>
  <si>
    <t>60636412</t>
  </si>
  <si>
    <t>Покровское сельское поселение</t>
  </si>
  <si>
    <t>60636448</t>
  </si>
  <si>
    <t>Поляковское сельское поселение</t>
  </si>
  <si>
    <t>60636420</t>
  </si>
  <si>
    <t>Приморское сельское поселение</t>
  </si>
  <si>
    <t>60636452</t>
  </si>
  <si>
    <t>Самбекское сельское поселение</t>
  </si>
  <si>
    <t>60636456</t>
  </si>
  <si>
    <t>Синявское сельское поселение</t>
  </si>
  <si>
    <t>60636460</t>
  </si>
  <si>
    <t>Советинское сельское поселение</t>
  </si>
  <si>
    <t>60636464</t>
  </si>
  <si>
    <t>Троицкое сельское поселение</t>
  </si>
  <si>
    <t>60636468</t>
  </si>
  <si>
    <t>Федоровское сельское поселение</t>
  </si>
  <si>
    <t>60636472</t>
  </si>
  <si>
    <t>60640403</t>
  </si>
  <si>
    <t>60640405</t>
  </si>
  <si>
    <t>Караичевское сельское поселение</t>
  </si>
  <si>
    <t>60640425</t>
  </si>
  <si>
    <t>Каштановское сельское поселение</t>
  </si>
  <si>
    <t>60640410</t>
  </si>
  <si>
    <t>Нестеркинское сельское поселение</t>
  </si>
  <si>
    <t>60640440</t>
  </si>
  <si>
    <t>60640000</t>
  </si>
  <si>
    <t>Обливское сельское поселение</t>
  </si>
  <si>
    <t>60640420</t>
  </si>
  <si>
    <t>Солонецкое сельское поселение</t>
  </si>
  <si>
    <t>60640430</t>
  </si>
  <si>
    <t>60641404</t>
  </si>
  <si>
    <t>Артемовское сельское поселение</t>
  </si>
  <si>
    <t>60641405</t>
  </si>
  <si>
    <t>Бессергеневское сельское поселение</t>
  </si>
  <si>
    <t>60641408</t>
  </si>
  <si>
    <t>Каменоломненское городское поселение</t>
  </si>
  <si>
    <t>60641151</t>
  </si>
  <si>
    <t>Керчикское сельское поселение</t>
  </si>
  <si>
    <t>60641415</t>
  </si>
  <si>
    <t>Коммунарское сельское поселение</t>
  </si>
  <si>
    <t>60641425</t>
  </si>
  <si>
    <t>60641430</t>
  </si>
  <si>
    <t>Краснолучское сельское поселение</t>
  </si>
  <si>
    <t>60641427</t>
  </si>
  <si>
    <t>Красюковское сельское поселение</t>
  </si>
  <si>
    <t>60641435</t>
  </si>
  <si>
    <t>Кривянское сельское поселение</t>
  </si>
  <si>
    <t>60641440</t>
  </si>
  <si>
    <t>Мокрологское сельское поселение</t>
  </si>
  <si>
    <t>60641445</t>
  </si>
  <si>
    <t>60641000</t>
  </si>
  <si>
    <t>Персиановское сельское поселение</t>
  </si>
  <si>
    <t>60641450</t>
  </si>
  <si>
    <t>Волочаевское сельское поселение</t>
  </si>
  <si>
    <t>60642411</t>
  </si>
  <si>
    <t>60642422</t>
  </si>
  <si>
    <t>Каменно-Балковское сельское поселение</t>
  </si>
  <si>
    <t>60642433</t>
  </si>
  <si>
    <t>60642438</t>
  </si>
  <si>
    <t>60642443</t>
  </si>
  <si>
    <t>Курганенское сельское поселение</t>
  </si>
  <si>
    <t>60642444</t>
  </si>
  <si>
    <t>Луганское сельское поселение</t>
  </si>
  <si>
    <t>60642460</t>
  </si>
  <si>
    <t>Майорское сельское поселение</t>
  </si>
  <si>
    <t>60642445</t>
  </si>
  <si>
    <t>60642000</t>
  </si>
  <si>
    <t>60642446</t>
  </si>
  <si>
    <t>Островянское сельское поселение</t>
  </si>
  <si>
    <t>60642448</t>
  </si>
  <si>
    <t>60642452</t>
  </si>
  <si>
    <t>Богородицкое сельское поселение</t>
  </si>
  <si>
    <t>60644411</t>
  </si>
  <si>
    <t>60644422</t>
  </si>
  <si>
    <t>Зареченское сельское поселение</t>
  </si>
  <si>
    <t>60644426</t>
  </si>
  <si>
    <t>Краснополянское сельское поселение</t>
  </si>
  <si>
    <t>60644433</t>
  </si>
  <si>
    <t>Летницкое сельское поселение</t>
  </si>
  <si>
    <t>60644444</t>
  </si>
  <si>
    <t>60644000</t>
  </si>
  <si>
    <t>Песчанокопское сельское поселение</t>
  </si>
  <si>
    <t>60644455</t>
  </si>
  <si>
    <t>Поливянское сельское поселение</t>
  </si>
  <si>
    <t>60644466</t>
  </si>
  <si>
    <t>Развильненское сельское поселение</t>
  </si>
  <si>
    <t>60644477</t>
  </si>
  <si>
    <t>Рассыпненское сельское поселение</t>
  </si>
  <si>
    <t>60644488</t>
  </si>
  <si>
    <t>Буденновское сельское поселение</t>
  </si>
  <si>
    <t>60645405</t>
  </si>
  <si>
    <t>Дальненское сельское поселение</t>
  </si>
  <si>
    <t>60645410</t>
  </si>
  <si>
    <t>Ковринское сельское поселение</t>
  </si>
  <si>
    <t>60645415</t>
  </si>
  <si>
    <t>Мокроельмутянское сельское поселение</t>
  </si>
  <si>
    <t>60645420</t>
  </si>
  <si>
    <t>60645425</t>
  </si>
  <si>
    <t>Огневское сельское поселение</t>
  </si>
  <si>
    <t>60645427</t>
  </si>
  <si>
    <t>Опенкинское сельское поселение</t>
  </si>
  <si>
    <t>60645430</t>
  </si>
  <si>
    <t>60645000</t>
  </si>
  <si>
    <t>Пролетарское городское поселение</t>
  </si>
  <si>
    <t>60645101</t>
  </si>
  <si>
    <t>Суховское сельское поселение</t>
  </si>
  <si>
    <t>60645435</t>
  </si>
  <si>
    <t>Уютненское сельское поселение</t>
  </si>
  <si>
    <t>60645448</t>
  </si>
  <si>
    <t>Валуевское сельское поселение</t>
  </si>
  <si>
    <t>60647411</t>
  </si>
  <si>
    <t>Денисовское сельское поселение</t>
  </si>
  <si>
    <t>60647422</t>
  </si>
  <si>
    <t>60647433</t>
  </si>
  <si>
    <t>60647435</t>
  </si>
  <si>
    <t>Кормовское сельское поселение</t>
  </si>
  <si>
    <t>60647437</t>
  </si>
  <si>
    <t>Краснопартизанское сельское поселение</t>
  </si>
  <si>
    <t>60647444</t>
  </si>
  <si>
    <t>60647455</t>
  </si>
  <si>
    <t>Подгорненское сельское поселение</t>
  </si>
  <si>
    <t>60647466</t>
  </si>
  <si>
    <t>Привольненское сельское поселение</t>
  </si>
  <si>
    <t>60647469</t>
  </si>
  <si>
    <t>60647000</t>
  </si>
  <si>
    <t>Ремонтненское сельское поселение</t>
  </si>
  <si>
    <t>60647472</t>
  </si>
  <si>
    <t>Барило-Крепинское сельское поселение</t>
  </si>
  <si>
    <t>60648410</t>
  </si>
  <si>
    <t>Болдыревское сельское поселение</t>
  </si>
  <si>
    <t>60648415</t>
  </si>
  <si>
    <t>Большекрепинское сельское поселение</t>
  </si>
  <si>
    <t>60648420</t>
  </si>
  <si>
    <t>60648425</t>
  </si>
  <si>
    <t>60648436</t>
  </si>
  <si>
    <t>60648000</t>
  </si>
  <si>
    <t>Родионово-Несветайское сельское поселение</t>
  </si>
  <si>
    <t>60648447</t>
  </si>
  <si>
    <t>60650410</t>
  </si>
  <si>
    <t>Гигантовское сельское поселение</t>
  </si>
  <si>
    <t>60650412</t>
  </si>
  <si>
    <t>60650415</t>
  </si>
  <si>
    <t>Ивановское сельское поселение</t>
  </si>
  <si>
    <t>60650420</t>
  </si>
  <si>
    <t>Кручено-Балковское сельское поселение</t>
  </si>
  <si>
    <t>60650425</t>
  </si>
  <si>
    <t>60650430</t>
  </si>
  <si>
    <t>Новоегорлыкское сельское поселение</t>
  </si>
  <si>
    <t>60650435</t>
  </si>
  <si>
    <t>Рыбасовское сельское поселение</t>
  </si>
  <si>
    <t>60650442</t>
  </si>
  <si>
    <t>60650000</t>
  </si>
  <si>
    <t>Сальское городское поселение</t>
  </si>
  <si>
    <t>60650101</t>
  </si>
  <si>
    <t>Сандатовское сельское поселение</t>
  </si>
  <si>
    <t>60650445</t>
  </si>
  <si>
    <t>Юловское сельское поселение</t>
  </si>
  <si>
    <t>60650460</t>
  </si>
  <si>
    <t>Бакланниковское сельское поселение</t>
  </si>
  <si>
    <t>60651404</t>
  </si>
  <si>
    <t>Большемечетновское сельское поселение</t>
  </si>
  <si>
    <t>60651405</t>
  </si>
  <si>
    <t>Задоно-Кагальницкое сельское поселение</t>
  </si>
  <si>
    <t>60651410</t>
  </si>
  <si>
    <t>Золоторевское сельское поселение</t>
  </si>
  <si>
    <t>60651415</t>
  </si>
  <si>
    <t>Кочетовское сельское поселение</t>
  </si>
  <si>
    <t>60651420</t>
  </si>
  <si>
    <t>Кузнецовское сельское поселение</t>
  </si>
  <si>
    <t>60651425</t>
  </si>
  <si>
    <t>Новозолотовское сельское поселение</t>
  </si>
  <si>
    <t>60651430</t>
  </si>
  <si>
    <t>60651000</t>
  </si>
  <si>
    <t>Семикаракорское городское поселение</t>
  </si>
  <si>
    <t>60651101</t>
  </si>
  <si>
    <t>Сусатское сельское поселение</t>
  </si>
  <si>
    <t>60651440</t>
  </si>
  <si>
    <t>Топилинское сельское поселение</t>
  </si>
  <si>
    <t>60651450</t>
  </si>
  <si>
    <t>Калач-Куртлакское сельское поселение</t>
  </si>
  <si>
    <t>60652414</t>
  </si>
  <si>
    <t>60652000</t>
  </si>
  <si>
    <t>Советское сельское поселение</t>
  </si>
  <si>
    <t>60652426</t>
  </si>
  <si>
    <t>Чирское сельское поселение</t>
  </si>
  <si>
    <t>60652437</t>
  </si>
  <si>
    <t>Большинское сельское поселение</t>
  </si>
  <si>
    <t>60653405</t>
  </si>
  <si>
    <t>Войковское сельское поселение</t>
  </si>
  <si>
    <t>60653410</t>
  </si>
  <si>
    <t>Дячкинское сельское поселение</t>
  </si>
  <si>
    <t>60653415</t>
  </si>
  <si>
    <t>Ефремово-Степановское сельское поселение</t>
  </si>
  <si>
    <t>60653420</t>
  </si>
  <si>
    <t>Зеленовское сельское поселение</t>
  </si>
  <si>
    <t>60653425</t>
  </si>
  <si>
    <t>Колушкинское сельское поселение</t>
  </si>
  <si>
    <t>60653430</t>
  </si>
  <si>
    <t>60653435</t>
  </si>
  <si>
    <t>Курно-Липовское сельское поселение</t>
  </si>
  <si>
    <t>60653440</t>
  </si>
  <si>
    <t>Митякинское сельское поселение</t>
  </si>
  <si>
    <t>60653445</t>
  </si>
  <si>
    <t>60653000</t>
  </si>
  <si>
    <t>Тарасовское сельское поселение</t>
  </si>
  <si>
    <t>60653453</t>
  </si>
  <si>
    <t>Быстрогорское сельское поселение</t>
  </si>
  <si>
    <t>60654407</t>
  </si>
  <si>
    <t>Верхнеобливское сельское поселение</t>
  </si>
  <si>
    <t>60654411</t>
  </si>
  <si>
    <t>Ермаковское сельское поселение</t>
  </si>
  <si>
    <t>60654422</t>
  </si>
  <si>
    <t>Жирновское сельское поселение</t>
  </si>
  <si>
    <t>60654424</t>
  </si>
  <si>
    <t>Зазерское сельское поселение</t>
  </si>
  <si>
    <t>60654433</t>
  </si>
  <si>
    <t>Ковылкинское сельское поселение</t>
  </si>
  <si>
    <t>60654444</t>
  </si>
  <si>
    <t>60654448</t>
  </si>
  <si>
    <t>Скосырское сельское поселение</t>
  </si>
  <si>
    <t>60654456</t>
  </si>
  <si>
    <t>60654460</t>
  </si>
  <si>
    <t>60654000</t>
  </si>
  <si>
    <t>Тацинское сельское поселение</t>
  </si>
  <si>
    <t>60654465</t>
  </si>
  <si>
    <t>Углегорское сельское поселение</t>
  </si>
  <si>
    <t>60654467</t>
  </si>
  <si>
    <t>Апаринское сельское поселение</t>
  </si>
  <si>
    <t>60655405</t>
  </si>
  <si>
    <t>Верхнекудрюченское сельское поселение</t>
  </si>
  <si>
    <t>60655410</t>
  </si>
  <si>
    <t>60655423</t>
  </si>
  <si>
    <t>Мелиховское сельское поселение</t>
  </si>
  <si>
    <t>60655428</t>
  </si>
  <si>
    <t>Нижнекундрюченское сельское поселение</t>
  </si>
  <si>
    <t>60655432</t>
  </si>
  <si>
    <t>Пухляковское сельское поселение</t>
  </si>
  <si>
    <t>60655440</t>
  </si>
  <si>
    <t>Раздорское сельское поселение</t>
  </si>
  <si>
    <t>60655450</t>
  </si>
  <si>
    <t>60655000</t>
  </si>
  <si>
    <t>Усть-Донецкое городское поселение</t>
  </si>
  <si>
    <t>60655151</t>
  </si>
  <si>
    <t>60656420</t>
  </si>
  <si>
    <t>Лопанское сельское поселение</t>
  </si>
  <si>
    <t>60656425</t>
  </si>
  <si>
    <t>60656430</t>
  </si>
  <si>
    <t>Новоцелинское сельское поселение</t>
  </si>
  <si>
    <t>60656432</t>
  </si>
  <si>
    <t>Ольшанское сельское поселение</t>
  </si>
  <si>
    <t>60656435</t>
  </si>
  <si>
    <t>Среднеегорлыкское сельское поселение</t>
  </si>
  <si>
    <t>60656440</t>
  </si>
  <si>
    <t>Хлеборобное сельское поселение</t>
  </si>
  <si>
    <t>60656450</t>
  </si>
  <si>
    <t>60656000</t>
  </si>
  <si>
    <t>Целинское сельское поселение</t>
  </si>
  <si>
    <t>60656455</t>
  </si>
  <si>
    <t>60656460</t>
  </si>
  <si>
    <t>60657420</t>
  </si>
  <si>
    <t>Красноярское сельское поселение</t>
  </si>
  <si>
    <t>60657430</t>
  </si>
  <si>
    <t>Лозновское сельское поселение</t>
  </si>
  <si>
    <t>60657433</t>
  </si>
  <si>
    <t>Маркинское сельское поселение</t>
  </si>
  <si>
    <t>60657435</t>
  </si>
  <si>
    <t>Новоцимлянское сельское поселение</t>
  </si>
  <si>
    <t>60657440</t>
  </si>
  <si>
    <t>Саркеловское сельское поселение</t>
  </si>
  <si>
    <t>60657444</t>
  </si>
  <si>
    <t>60657000</t>
  </si>
  <si>
    <t>Цимлянское городское поселение</t>
  </si>
  <si>
    <t>60657101</t>
  </si>
  <si>
    <t>Алексеево-Лозовское сельское поселение</t>
  </si>
  <si>
    <t>60658404</t>
  </si>
  <si>
    <t>60658416</t>
  </si>
  <si>
    <t>Зубрилинское сельское поселение</t>
  </si>
  <si>
    <t>60658420</t>
  </si>
  <si>
    <t>60658424</t>
  </si>
  <si>
    <t>Маньковское сельское поселение</t>
  </si>
  <si>
    <t>60658428</t>
  </si>
  <si>
    <t>Михайлово-Александровское сельское поселение</t>
  </si>
  <si>
    <t>60658432</t>
  </si>
  <si>
    <t>Нагибинское сельское поселение</t>
  </si>
  <si>
    <t>60658434</t>
  </si>
  <si>
    <t>Ольховчанское сельское поселение</t>
  </si>
  <si>
    <t>60658436</t>
  </si>
  <si>
    <t>Осиковское сельское поселение</t>
  </si>
  <si>
    <t>60658438</t>
  </si>
  <si>
    <t>Сетрковское сельское поселение</t>
  </si>
  <si>
    <t>60658444</t>
  </si>
  <si>
    <t>Сохрановское сельское поселение</t>
  </si>
  <si>
    <t>60658448</t>
  </si>
  <si>
    <t>60658000</t>
  </si>
  <si>
    <t>Чертковское сельское поселение</t>
  </si>
  <si>
    <t>60658454</t>
  </si>
  <si>
    <t>Шептуховское сельское поселение</t>
  </si>
  <si>
    <t>60658456</t>
  </si>
  <si>
    <t>Щедровское сельское поселение</t>
  </si>
  <si>
    <t>60658460</t>
  </si>
  <si>
    <t>Базковское сельское поселение</t>
  </si>
  <si>
    <t>60659405</t>
  </si>
  <si>
    <t>Вешенское сельское поселение</t>
  </si>
  <si>
    <t>60659410</t>
  </si>
  <si>
    <t>Дубровское сельское поселение</t>
  </si>
  <si>
    <t>60659415</t>
  </si>
  <si>
    <t>Дударевское сельское поселение</t>
  </si>
  <si>
    <t>60659420</t>
  </si>
  <si>
    <t>60659425</t>
  </si>
  <si>
    <t>Колундаевское сельское поселение</t>
  </si>
  <si>
    <t>60659430</t>
  </si>
  <si>
    <t>Кружилинское сельское поселение</t>
  </si>
  <si>
    <t>60659435</t>
  </si>
  <si>
    <t>Меркуловское сельское поселение</t>
  </si>
  <si>
    <t>60659440</t>
  </si>
  <si>
    <t>Терновское сельское поселение</t>
  </si>
  <si>
    <t>60659460</t>
  </si>
  <si>
    <t>60659000</t>
  </si>
  <si>
    <t>GUID</t>
  </si>
  <si>
    <t>MIME</t>
  </si>
  <si>
    <t>EXTENSION</t>
  </si>
  <si>
    <t>CREATE_DATE</t>
  </si>
  <si>
    <t>FORCE_ALLOWED</t>
  </si>
  <si>
    <t>Наименование (описание) обособленного подразделения</t>
  </si>
  <si>
    <t>FIL_NAME</t>
  </si>
  <si>
    <t>FIL_ID</t>
  </si>
  <si>
    <t>OKOPF_NAME</t>
  </si>
  <si>
    <t>1 10 51 | Полные товарищества</t>
  </si>
  <si>
    <t>1 10 64 | Товарищества на вере (коммандитные товарищества)</t>
  </si>
  <si>
    <t>1 22 47 | Публичные акционерные общества</t>
  </si>
  <si>
    <t>1 22 67 | Непубличные акционерные общества</t>
  </si>
  <si>
    <t>1 30 00 | Хозяйственные партнерства</t>
  </si>
  <si>
    <t>1 41 00 | Сельскохозяйственные производственные кооперативы</t>
  </si>
  <si>
    <t>1 41 53 | Сельскохозяйственные артели (колхозы)</t>
  </si>
  <si>
    <t>1 41 54 | Рыболовецкие артели (колхозы)</t>
  </si>
  <si>
    <t>1 41 55 | Кооперативные хозяйства (коопхозы)</t>
  </si>
  <si>
    <t>1 42 00 | Производственные кооперативы (кроме сельскохозяйственных производственных кооперативов)</t>
  </si>
  <si>
    <t>1 53 00 | Крестьянские (фермерские) хозяйства</t>
  </si>
  <si>
    <t>1 90 00 | Прочие юридические лица, являющиеся коммерческими организациями</t>
  </si>
  <si>
    <t>2 01 01 | Гаражные и гаражно-строительные кооперативы</t>
  </si>
  <si>
    <t>2 01 02 | Жилищные или жилищно-строительные кооперативы</t>
  </si>
  <si>
    <t>2 01 03 | Жилищные накопительные кооперативы</t>
  </si>
  <si>
    <t>2 01 04 | Кредитные потребительские кооперативы</t>
  </si>
  <si>
    <t>2 01 05 | Кредитные потребительские кооперативы граждан</t>
  </si>
  <si>
    <t>2 01 06 | Кредитные кооперативы второго уровня</t>
  </si>
  <si>
    <t>2 01 07 | Потребительские общества</t>
  </si>
  <si>
    <t>2 01 08 | Общества взаимного страхования</t>
  </si>
  <si>
    <t>2 01 09 | Сельскохозяйственные потребительские перерабатывающие кооперативы</t>
  </si>
  <si>
    <t>2 01 10 | Сельскохозяйственные потребительские сбытовые (торговые) кооперативы</t>
  </si>
  <si>
    <t>2 01 11 | Сельскохозяйственные потребительские обслуживающие кооперативы</t>
  </si>
  <si>
    <t>2 01 12 | Сельскохозяйственные потребительские снабженческие кооперативы</t>
  </si>
  <si>
    <t>2 01 15 | Сельскохозяйственные потребительские животноводческие кооперативы</t>
  </si>
  <si>
    <t>2 01 16 | Сельскохозяйственные потребительские растениеводческие кооперативы</t>
  </si>
  <si>
    <t>2 01 21 | Фонды проката</t>
  </si>
  <si>
    <t>2 02 01 | Политические партии</t>
  </si>
  <si>
    <t>2 02 02 | Профсоюзные организации</t>
  </si>
  <si>
    <t>2 02 10 | Общественные движения</t>
  </si>
  <si>
    <t>2 02 11 | Органы общественной самодеятельности</t>
  </si>
  <si>
    <t>2 02 17 | Территориальные общественные самоуправления</t>
  </si>
  <si>
    <t>2 06 01 | Ассоциации (союзы) экономического взаимодействия субъектов Российской Федерации</t>
  </si>
  <si>
    <t>2 06 03 | Советы муниципальных образований субъектов Российской Федерации</t>
  </si>
  <si>
    <t>2 06 04 | Союзы (ассоциации) кредитных кооперативов</t>
  </si>
  <si>
    <t>2 06 05 | Союзы (ассоциации) кооперативов</t>
  </si>
  <si>
    <t>2 06 06 | Союзы (ассоциации) общественных объединений</t>
  </si>
  <si>
    <t>2 06 07 | Союзы (ассоциации) общин малочисленных народов</t>
  </si>
  <si>
    <t>2 06 08 | Союзы потребительских обществ</t>
  </si>
  <si>
    <t>2 06 09 | Адвокатские палаты</t>
  </si>
  <si>
    <t>2 06 10 | Нотариальные палаты</t>
  </si>
  <si>
    <t>2 06 11 | Торгово-промышленные палаты</t>
  </si>
  <si>
    <t>2 06 12 | Объединения работодателей</t>
  </si>
  <si>
    <t>2 06 13 | Объединения фермерских хозяйств</t>
  </si>
  <si>
    <t>2 06 14 | Некоммерческие партнерства</t>
  </si>
  <si>
    <t>2 06 15 | Адвокатские бюро</t>
  </si>
  <si>
    <t>2 06 16 | Коллегии адвокатов</t>
  </si>
  <si>
    <t>2 06 19 | Саморегулируемые организации</t>
  </si>
  <si>
    <t>2 06 20 | Объединения (ассоциации и союзы) благотворительных организаций</t>
  </si>
  <si>
    <t>2 07 00 | Товарищества собственников недвижимости</t>
  </si>
  <si>
    <t>2 07 02 | Садоводческие или огороднические некоммерческие товарищества</t>
  </si>
  <si>
    <t>2 07 16 | Товарищества собственников жилья</t>
  </si>
  <si>
    <t>2 11 00 | Казачьи общества, внесенные в государственный реестр казачьих обществ в Российской Федерации</t>
  </si>
  <si>
    <t>2 12 00 | Общины коренных малочисленных народов Российской Федерации</t>
  </si>
  <si>
    <t>3 00 01 | Представительства юридических лиц</t>
  </si>
  <si>
    <t>3 00 02 | Филиалы юридических лиц</t>
  </si>
  <si>
    <t>3 00 03 | Обособленные подразделения юридических лиц</t>
  </si>
  <si>
    <t>3 00 04 | Структурные подразделения обособленных подразделений юридических лиц</t>
  </si>
  <si>
    <t>3 00 05 | Паевые инвестиционные фонды</t>
  </si>
  <si>
    <t>3 00 06 | Простые товарищества</t>
  </si>
  <si>
    <t>3 00 08 | Районные суды, городские суды, межрайонные суды (районные суды)</t>
  </si>
  <si>
    <t>4 00 01 | Межправительственные международные организации</t>
  </si>
  <si>
    <t>4 00 02 | Неправительственные международные организации</t>
  </si>
  <si>
    <t>5 01 01 | Главы крестьянских (фермерских) хозяйств</t>
  </si>
  <si>
    <t>5 01 02 | Индивидуальные предприниматели</t>
  </si>
  <si>
    <t>5 02 01 | Адвокаты, учредившие адвокатский кабинет</t>
  </si>
  <si>
    <t>5 02 02 | Нотариусы, занимающиеся частной практикой</t>
  </si>
  <si>
    <t>6 51 41 | Федеральные казенные предприятия</t>
  </si>
  <si>
    <t>6 51 42 | Казенные предприятия субъектов Российской Федерации</t>
  </si>
  <si>
    <t>6 51 43 | Муниципальные казенные предприятия</t>
  </si>
  <si>
    <t>6 52 41 | Федеральные государственные унитарные предприятия</t>
  </si>
  <si>
    <t>6 52 42 | Государственные унитарные предприятия субъектов Российской Федерации</t>
  </si>
  <si>
    <t>6 52 43 | Муниципальные унитарные предприятия</t>
  </si>
  <si>
    <t>7 04 01 | Благотворительные фонды</t>
  </si>
  <si>
    <t>7 04 02 | Негосударственные пенсионные фонды</t>
  </si>
  <si>
    <t>7 04 03 | Общественные фонды</t>
  </si>
  <si>
    <t>7 04 04 | Экологические фонды</t>
  </si>
  <si>
    <t>7 14 00 | Автономные некоммерческие организации</t>
  </si>
  <si>
    <t>7 15 00 | Религиозные организации</t>
  </si>
  <si>
    <t>7 16 01 | Государственные корпорации</t>
  </si>
  <si>
    <t>7 16 02 | Государственные компании</t>
  </si>
  <si>
    <t>7 16 10 | Отделения иностранных некоммерческих неправительственных организаций</t>
  </si>
  <si>
    <t>7 51 01 | Федеральные государственные автономные учреждения</t>
  </si>
  <si>
    <t>7 51 03 | Федеральные государственные бюджетные учреждения</t>
  </si>
  <si>
    <t>7 51 04 | Федеральные государственные казенные учреждения</t>
  </si>
  <si>
    <t>7 51 05 | Государственные внебюджетные фонды Российской Федерации</t>
  </si>
  <si>
    <t>7 52 01 | Государственные автономные учреждения субъектов Российской Федерации</t>
  </si>
  <si>
    <t>7 52 03 | Государственные бюджетные учреждения субъектов Российской Федерации</t>
  </si>
  <si>
    <t>7 52 04 | Государственные казенные учреждения субъектов Российской Федерации</t>
  </si>
  <si>
    <t>7 53 00 | Государственные академии наук</t>
  </si>
  <si>
    <t>7 54 01 | Муниципальные автономные учреждения</t>
  </si>
  <si>
    <t>7 54 03 | Муниципальные бюджетные учреждения</t>
  </si>
  <si>
    <t>7 54 04 | Муниципальные казенные учреждения</t>
  </si>
  <si>
    <t>7 55 00 | Частные учреждения</t>
  </si>
  <si>
    <t>7 55 02 | Благотворительные учреждения</t>
  </si>
  <si>
    <t>7 55 05 | Общественные учреждения</t>
  </si>
  <si>
    <t>PRD2_NAME</t>
  </si>
  <si>
    <t>RPT_STATUS</t>
  </si>
  <si>
    <t>RPT_DATE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</si>
</sst>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0"/>
    <numFmt numFmtId="165" formatCode="dd\.mm\.yyyy"/>
  </numFmts>
  <fonts count="30">
    <font>
      <sz val="11"/>
      <color theme="1"/>
      <name val="Calibri"/>
      <scheme val="minor"/>
    </font>
    <font>
      <sz val="9"/>
      <name val="Tahoma"/>
    </font>
    <font>
      <sz val="11"/>
      <color rgb="FF000000"/>
      <name val="Calibri"/>
    </font>
    <font>
      <sz val="8"/>
      <color theme="1"/>
      <name val="Tahoma"/>
    </font>
    <font>
      <b/>
      <sz val="11"/>
      <color rgb="FF0000FF"/>
      <name val="Tahoma"/>
    </font>
    <font>
      <sz val="11"/>
      <color rgb="FF000000"/>
      <name val="Tahoma"/>
    </font>
    <font>
      <sz val="11"/>
      <color rgb="FFFFFFFF"/>
      <name val="Tahoma"/>
    </font>
    <font>
      <b/>
      <sz val="10"/>
      <name val="Tahoma"/>
    </font>
    <font>
      <sz val="20"/>
      <color rgb="FF003366"/>
      <name val="Tahoma"/>
    </font>
    <font>
      <sz val="10"/>
      <name val="Tahoma"/>
    </font>
    <font>
      <b/>
      <sz val="10"/>
      <color rgb="FF000000"/>
      <name val="Tahoma"/>
    </font>
    <font>
      <sz val="11"/>
      <color rgb="FF000000"/>
      <name val="Marlett"/>
    </font>
    <font>
      <sz val="10"/>
      <color rgb="FF000000"/>
      <name val="Tahoma"/>
    </font>
    <font>
      <sz val="9"/>
      <color rgb="FF000000"/>
      <name val="Tahoma"/>
    </font>
    <font>
      <sz val="9"/>
      <color rgb="FFCC0000"/>
      <name val="Tahoma"/>
    </font>
    <font>
      <sz val="8"/>
      <color rgb="FF000080"/>
      <name val="Tahoma"/>
    </font>
    <font>
      <b/>
      <sz val="9"/>
      <name val="Tahoma"/>
    </font>
    <font>
      <sz val="9"/>
      <color rgb="FFFFFFFF"/>
      <name val="Tahoma"/>
    </font>
    <font>
      <sz val="9"/>
      <color rgb="FF000080"/>
      <name val="Tahoma"/>
    </font>
    <font>
      <sz val="8"/>
      <name val="Tahoma"/>
    </font>
    <font>
      <sz val="8"/>
      <color theme="0" tint="-0.249977111117893"/>
      <name val="Tahoma"/>
    </font>
    <font>
      <b/>
      <sz val="8"/>
      <name val="Tahoma"/>
    </font>
    <font>
      <sz val="9"/>
      <color theme="1"/>
      <name val="Tahoma"/>
    </font>
    <font>
      <u/>
      <sz val="8"/>
      <color rgb="FF000080"/>
      <name val="Tahoma"/>
    </font>
    <font>
      <sz val="8"/>
      <color rgb="FFFFFFFF"/>
      <name val="Tahoma"/>
    </font>
    <font>
      <sz val="8"/>
      <color rgb="FFFFFF00"/>
      <name val="Tahoma"/>
    </font>
    <font>
      <sz val="8"/>
      <color theme="0"/>
      <name val="Tahoma"/>
    </font>
    <font>
      <b/>
      <sz val="10"/>
      <color rgb="FFBCBCBC"/>
      <name val="Calibri"/>
    </font>
    <font>
      <sz val="9"/>
      <color rgb="FF999999"/>
      <name val="Tahoma"/>
    </font>
    <font>
      <u/>
      <sz val="8"/>
      <color rgb="FF0000FF"/>
      <name val="Tahoma"/>
    </font>
  </fonts>
  <fills count="17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FFFC0"/>
      </patternFill>
    </fill>
    <fill>
      <patternFill patternType="solid">
        <fgColor rgb="FFD3DBDB"/>
      </patternFill>
    </fill>
    <fill>
      <patternFill patternType="solid">
        <fgColor rgb="FFD7EAD3"/>
      </patternFill>
    </fill>
    <fill>
      <patternFill patternType="solid">
        <fgColor rgb="FFE3FAFD"/>
      </patternFill>
    </fill>
    <fill>
      <patternFill patternType="solid">
        <fgColor rgb="FFFFFFFF"/>
      </patternFill>
    </fill>
    <fill>
      <patternFill patternType="solid">
        <fgColor rgb="FFEAEBEE"/>
      </patternFill>
    </fill>
    <fill>
      <patternFill patternType="solid">
        <fgColor rgb="FF0066CC"/>
      </patternFill>
    </fill>
    <fill>
      <patternFill patternType="solid">
        <fgColor rgb="FFFFFF00"/>
      </patternFill>
    </fill>
    <fill>
      <patternFill patternType="solid">
        <fgColor rgb="FFFF8080"/>
      </patternFill>
    </fill>
    <fill>
      <patternFill patternType="solid">
        <fgColor theme="0"/>
      </patternFill>
    </fill>
    <fill>
      <patternFill patternType="solid">
        <fgColor rgb="FFBCBCBC"/>
      </patternFill>
    </fill>
    <fill>
      <patternFill patternType="solid">
        <fgColor rgb="FFCCFF99"/>
      </patternFill>
    </fill>
    <fill>
      <patternFill patternType="solid">
        <fgColor rgb="FFCC0000"/>
      </patternFill>
    </fill>
    <fill>
      <patternFill patternType="solid">
        <fgColor rgb="FFBCAEDF"/>
      </patternFill>
    </fill>
  </fills>
  <borders count="18">
    <border>
      <left/>
      <right/>
      <top/>
      <bottom/>
      <diagonal/>
    </border>
    <border>
      <left/>
      <right/>
      <top style="thin">
        <color rgb="FFBCBCBC"/>
      </top>
      <bottom/>
      <diagonal/>
    </border>
    <border>
      <left style="thin">
        <color rgb="FFBCBCBC"/>
      </left>
      <right/>
      <top/>
      <bottom/>
      <diagonal/>
    </border>
    <border>
      <left style="thin">
        <color rgb="FFBCBCBC"/>
      </left>
      <right/>
      <top style="thin">
        <color rgb="FFBCBCBC"/>
      </top>
      <bottom/>
      <diagonal/>
    </border>
    <border>
      <left style="thin">
        <color rgb="FFBCBCBC"/>
      </left>
      <right/>
      <top/>
      <bottom style="thin">
        <color rgb="FFBCBCBC"/>
      </bottom>
      <diagonal/>
    </border>
    <border>
      <left/>
      <right/>
      <top/>
      <bottom style="thin">
        <color rgb="FFBCBCBC"/>
      </bottom>
      <diagonal/>
    </border>
    <border>
      <left style="thin">
        <color rgb="FFBCBCBC"/>
      </left>
      <right style="thin">
        <color rgb="FFBCBCBC"/>
      </right>
      <top style="thin">
        <color rgb="FFBCBCBC"/>
      </top>
      <bottom/>
      <diagonal/>
    </border>
    <border>
      <left style="thin">
        <color rgb="FFBCBCBC"/>
      </left>
      <right style="thin">
        <color rgb="FFBCBCBC"/>
      </right>
      <top style="thin">
        <color rgb="FFBCBCBC"/>
      </top>
      <bottom style="thin">
        <color rgb="FFBCBCBC"/>
      </bottom>
      <diagonal/>
    </border>
    <border>
      <left/>
      <right/>
      <top style="thin">
        <color rgb="FFD9D9D9"/>
      </top>
      <bottom/>
      <diagonal/>
    </border>
    <border>
      <left style="thin">
        <color rgb="FFBCBCBC"/>
      </left>
      <right style="thin">
        <color rgb="FFBCBCBC"/>
      </right>
      <top/>
      <bottom/>
      <diagonal/>
    </border>
    <border>
      <left/>
      <right/>
      <top style="thin">
        <color rgb="FFD9D9D9"/>
      </top>
      <bottom style="thin">
        <color rgb="FFD9D9D9"/>
      </bottom>
      <diagonal/>
    </border>
    <border>
      <left style="thin">
        <color rgb="FFBCBCBC"/>
      </left>
      <right style="thin">
        <color rgb="FFBCBCBC"/>
      </right>
      <top/>
      <bottom style="thin">
        <color rgb="FFBCBCBC"/>
      </bottom>
      <diagonal/>
    </border>
    <border>
      <left/>
      <right/>
      <top/>
      <bottom style="thin">
        <color rgb="FFD9D9D9"/>
      </bottom>
      <diagonal/>
    </border>
    <border>
      <left/>
      <right/>
      <top style="thin">
        <color rgb="FFBCBCBC"/>
      </top>
      <bottom style="thin">
        <color rgb="FFBCBCBC"/>
      </bottom>
      <diagonal/>
    </border>
    <border>
      <left style="thin">
        <color rgb="FFBCBCBC"/>
      </left>
      <right/>
      <top style="thin">
        <color rgb="FFBCBCBC"/>
      </top>
      <bottom style="thin">
        <color rgb="FFBCBCBC"/>
      </bottom>
      <diagonal/>
    </border>
    <border>
      <left/>
      <right style="thin">
        <color rgb="FFBCBCBC"/>
      </right>
      <top style="thin">
        <color rgb="FFBCBCBC"/>
      </top>
      <bottom style="thin">
        <color rgb="FFBCBCBC"/>
      </bottom>
      <diagonal/>
    </border>
    <border>
      <left/>
      <right style="thin">
        <color rgb="FFBCBCBC"/>
      </right>
      <top style="thin">
        <color rgb="FFBCBCBC"/>
      </top>
      <bottom/>
      <diagonal/>
    </border>
    <border>
      <left/>
      <right style="thin">
        <color rgb="FFBCBCBC"/>
      </right>
      <top/>
      <bottom/>
      <diagonal/>
    </border>
  </borders>
  <cellStyleXfs count="3">
    <xf numFmtId="0" fontId="0" fillId="0" borderId="0" applyFill="0" applyBorder="0"/>
    <xf numFmtId="49" fontId="1" fillId="0" borderId="0" applyFill="0" applyBorder="0">
      <alignment vertical="top"/>
    </xf>
    <xf numFmtId="0" fontId="2" fillId="0" borderId="0" applyFill="0" applyBorder="0"/>
  </cellStyleXfs>
  <cellXfs count="197">
    <xf numFmtId="0" fontId="0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wrapText="1"/>
    </xf>
    <xf numFmtId="0" fontId="7" fillId="0" borderId="0" xfId="0" applyFont="1"/>
    <xf numFmtId="0" fontId="8" fillId="0" borderId="0" xfId="0" applyFont="1"/>
    <xf numFmtId="0" fontId="1" fillId="0" borderId="0" xfId="0" applyFont="1"/>
    <xf numFmtId="0" fontId="1" fillId="0" borderId="0" xfId="0" applyFont="1" applyAlignment="1">
      <alignment vertical="top" wrapText="1"/>
    </xf>
    <xf numFmtId="0" fontId="9" fillId="0" borderId="0" xfId="0" applyFont="1" applyAlignment="1">
      <alignment horizontal="left" vertical="top" wrapText="1"/>
    </xf>
    <xf numFmtId="0" fontId="5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10" fillId="0" borderId="0" xfId="0" applyFont="1"/>
    <xf numFmtId="0" fontId="10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wrapText="1"/>
    </xf>
    <xf numFmtId="0" fontId="10" fillId="0" borderId="2" xfId="0" applyFont="1" applyBorder="1" applyAlignment="1">
      <alignment horizontal="left" vertical="center" wrapText="1"/>
    </xf>
    <xf numFmtId="0" fontId="11" fillId="0" borderId="0" xfId="0" applyFont="1" applyAlignment="1">
      <alignment vertical="center" wrapText="1"/>
    </xf>
    <xf numFmtId="0" fontId="10" fillId="0" borderId="0" xfId="0" applyFont="1" applyAlignment="1">
      <alignment horizontal="left" vertical="center" wrapText="1"/>
    </xf>
    <xf numFmtId="0" fontId="12" fillId="0" borderId="0" xfId="0" applyFont="1"/>
    <xf numFmtId="0" fontId="12" fillId="0" borderId="2" xfId="0" applyFont="1" applyBorder="1" applyAlignment="1">
      <alignment wrapText="1"/>
    </xf>
    <xf numFmtId="0" fontId="12" fillId="0" borderId="0" xfId="0" applyFont="1" applyAlignment="1">
      <alignment wrapText="1"/>
    </xf>
    <xf numFmtId="0" fontId="13" fillId="3" borderId="3" xfId="0" applyFont="1" applyFill="1" applyBorder="1" applyAlignment="1">
      <alignment horizontal="center" vertical="center" wrapText="1"/>
    </xf>
    <xf numFmtId="0" fontId="13" fillId="4" borderId="3" xfId="0" applyFont="1" applyFill="1" applyBorder="1" applyAlignment="1">
      <alignment horizontal="center" vertical="center" wrapText="1"/>
    </xf>
    <xf numFmtId="0" fontId="13" fillId="5" borderId="3" xfId="0" applyFont="1" applyFill="1" applyBorder="1" applyAlignment="1">
      <alignment horizontal="center" vertical="center" wrapText="1"/>
    </xf>
    <xf numFmtId="0" fontId="13" fillId="6" borderId="3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wrapText="1"/>
    </xf>
    <xf numFmtId="0" fontId="5" fillId="0" borderId="5" xfId="0" applyFont="1" applyBorder="1" applyAlignment="1">
      <alignment wrapText="1"/>
    </xf>
    <xf numFmtId="0" fontId="5" fillId="0" borderId="5" xfId="0" applyFont="1" applyBorder="1" applyAlignment="1">
      <alignment vertical="center" wrapText="1"/>
    </xf>
    <xf numFmtId="0" fontId="14" fillId="0" borderId="0" xfId="0" applyFont="1"/>
    <xf numFmtId="0" fontId="15" fillId="0" borderId="0" xfId="0" applyFont="1" applyAlignment="1">
      <alignment horizontal="left" vertical="center" indent="4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16" fillId="0" borderId="0" xfId="0" applyFont="1"/>
    <xf numFmtId="0" fontId="16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top"/>
    </xf>
    <xf numFmtId="0" fontId="1" fillId="0" borderId="2" xfId="0" applyFont="1" applyBorder="1" applyAlignment="1">
      <alignment vertical="center" wrapText="1"/>
    </xf>
    <xf numFmtId="0" fontId="1" fillId="5" borderId="3" xfId="0" applyFont="1" applyFill="1" applyBorder="1" applyAlignment="1">
      <alignment horizontal="left" vertical="center" wrapText="1" indent="1"/>
    </xf>
    <xf numFmtId="0" fontId="1" fillId="2" borderId="6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7" fillId="0" borderId="0" xfId="0" applyFont="1"/>
    <xf numFmtId="0" fontId="17" fillId="0" borderId="3" xfId="0" applyFont="1" applyBorder="1" applyAlignment="1">
      <alignment horizontal="left" vertical="center" wrapText="1" indent="1"/>
    </xf>
    <xf numFmtId="0" fontId="1" fillId="7" borderId="0" xfId="0" applyFont="1" applyFill="1" applyAlignment="1">
      <alignment vertical="center"/>
    </xf>
    <xf numFmtId="0" fontId="1" fillId="7" borderId="0" xfId="0" applyFont="1" applyFill="1" applyAlignment="1">
      <alignment vertical="center" wrapText="1"/>
    </xf>
    <xf numFmtId="0" fontId="1" fillId="7" borderId="1" xfId="0" applyFont="1" applyFill="1" applyBorder="1" applyAlignment="1">
      <alignment vertical="center" wrapText="1"/>
    </xf>
    <xf numFmtId="0" fontId="1" fillId="0" borderId="0" xfId="0" applyFont="1" applyAlignment="1">
      <alignment horizontal="right" vertical="top" indent="1"/>
    </xf>
    <xf numFmtId="0" fontId="1" fillId="0" borderId="0" xfId="0" applyFont="1" applyAlignment="1">
      <alignment horizontal="right" vertical="center" wrapText="1" indent="1"/>
    </xf>
    <xf numFmtId="0" fontId="1" fillId="0" borderId="0" xfId="0" applyFont="1" applyAlignment="1">
      <alignment vertical="top"/>
    </xf>
    <xf numFmtId="0" fontId="16" fillId="0" borderId="0" xfId="0" applyFont="1" applyAlignment="1">
      <alignment vertical="center" wrapText="1"/>
    </xf>
    <xf numFmtId="0" fontId="17" fillId="0" borderId="0" xfId="0" applyFont="1" applyAlignment="1">
      <alignment vertical="center" wrapText="1"/>
    </xf>
    <xf numFmtId="0" fontId="1" fillId="0" borderId="0" xfId="0" applyFont="1" applyAlignment="1">
      <alignment vertical="top"/>
    </xf>
    <xf numFmtId="49" fontId="1" fillId="5" borderId="3" xfId="0" applyNumberFormat="1" applyFont="1" applyFill="1" applyBorder="1" applyAlignment="1">
      <alignment horizontal="left" vertical="center" wrapText="1" indent="1"/>
    </xf>
    <xf numFmtId="0" fontId="1" fillId="6" borderId="3" xfId="0" applyFont="1" applyFill="1" applyBorder="1" applyAlignment="1" applyProtection="1">
      <alignment horizontal="left" vertical="center" wrapText="1" indent="1"/>
      <protection locked="0"/>
    </xf>
    <xf numFmtId="0" fontId="18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/>
    <xf numFmtId="0" fontId="1" fillId="5" borderId="7" xfId="0" applyFont="1" applyFill="1" applyBorder="1" applyAlignment="1">
      <alignment horizontal="left" vertical="center" wrapText="1" indent="1"/>
    </xf>
    <xf numFmtId="0" fontId="16" fillId="0" borderId="0" xfId="0" applyFont="1"/>
    <xf numFmtId="0" fontId="1" fillId="0" borderId="0" xfId="0" applyFont="1"/>
    <xf numFmtId="0" fontId="1" fillId="6" borderId="3" xfId="0" applyFont="1" applyFill="1" applyBorder="1" applyAlignment="1" applyProtection="1">
      <alignment horizontal="left" vertical="center" indent="1"/>
      <protection locked="0"/>
    </xf>
    <xf numFmtId="164" fontId="19" fillId="5" borderId="7" xfId="0" applyNumberFormat="1" applyFont="1" applyFill="1" applyBorder="1" applyAlignment="1">
      <alignment horizontal="right" vertical="center"/>
    </xf>
    <xf numFmtId="0" fontId="19" fillId="0" borderId="0" xfId="0" applyFont="1"/>
    <xf numFmtId="0" fontId="20" fillId="0" borderId="0" xfId="0" applyFont="1" applyAlignment="1">
      <alignment horizontal="center" vertical="center" wrapText="1"/>
    </xf>
    <xf numFmtId="0" fontId="19" fillId="0" borderId="0" xfId="0" applyFont="1" applyAlignment="1">
      <alignment vertical="center"/>
    </xf>
    <xf numFmtId="49" fontId="19" fillId="0" borderId="0" xfId="1" applyNumberFormat="1" applyFont="1" applyAlignment="1">
      <alignment horizontal="right" vertical="center" indent="1"/>
    </xf>
    <xf numFmtId="0" fontId="19" fillId="0" borderId="0" xfId="0" applyFont="1" applyAlignment="1">
      <alignment vertical="center"/>
    </xf>
    <xf numFmtId="49" fontId="19" fillId="0" borderId="0" xfId="0" applyNumberFormat="1" applyFont="1"/>
    <xf numFmtId="0" fontId="19" fillId="0" borderId="0" xfId="0" applyFont="1"/>
    <xf numFmtId="0" fontId="19" fillId="0" borderId="0" xfId="0" applyFont="1"/>
    <xf numFmtId="0" fontId="21" fillId="0" borderId="8" xfId="2" applyFont="1" applyBorder="1" applyAlignment="1">
      <alignment vertical="center"/>
    </xf>
    <xf numFmtId="164" fontId="19" fillId="3" borderId="7" xfId="0" applyNumberFormat="1" applyFont="1" applyFill="1" applyBorder="1" applyAlignment="1" applyProtection="1">
      <alignment horizontal="right" vertical="center"/>
      <protection locked="0"/>
    </xf>
    <xf numFmtId="49" fontId="19" fillId="0" borderId="7" xfId="1" applyNumberFormat="1" applyFont="1" applyBorder="1" applyAlignment="1">
      <alignment horizontal="center" vertical="center" wrapText="1"/>
    </xf>
    <xf numFmtId="0" fontId="19" fillId="8" borderId="7" xfId="0" applyFont="1" applyFill="1" applyBorder="1" applyAlignment="1">
      <alignment horizontal="left" vertical="center" wrapText="1" indent="1"/>
    </xf>
    <xf numFmtId="0" fontId="1" fillId="7" borderId="0" xfId="0" applyFont="1" applyFill="1" applyAlignment="1">
      <alignment vertical="center"/>
    </xf>
    <xf numFmtId="0" fontId="1" fillId="0" borderId="5" xfId="0" applyFont="1" applyBorder="1" applyAlignment="1">
      <alignment vertical="center" wrapText="1"/>
    </xf>
    <xf numFmtId="0" fontId="1" fillId="0" borderId="7" xfId="0" applyFont="1" applyBorder="1" applyAlignment="1">
      <alignment horizontal="left" vertical="center" wrapText="1" indent="1"/>
    </xf>
    <xf numFmtId="0" fontId="1" fillId="0" borderId="0" xfId="0" applyFont="1" applyAlignment="1">
      <alignment horizontal="center" vertical="center" wrapText="1"/>
    </xf>
    <xf numFmtId="0" fontId="16" fillId="0" borderId="5" xfId="0" applyFont="1" applyBorder="1" applyAlignment="1">
      <alignment vertical="center" wrapText="1"/>
    </xf>
    <xf numFmtId="0" fontId="1" fillId="0" borderId="0" xfId="0" applyFont="1" applyAlignment="1">
      <alignment horizontal="left" vertical="center" wrapText="1" indent="1"/>
    </xf>
    <xf numFmtId="0" fontId="1" fillId="6" borderId="7" xfId="0" applyFont="1" applyFill="1" applyBorder="1" applyAlignment="1" applyProtection="1">
      <alignment horizontal="left" vertical="center" wrapText="1" indent="1"/>
      <protection locked="0"/>
    </xf>
    <xf numFmtId="49" fontId="1" fillId="6" borderId="7" xfId="0" applyNumberFormat="1" applyFont="1" applyFill="1" applyBorder="1" applyAlignment="1" applyProtection="1">
      <alignment horizontal="left" vertical="center" wrapText="1" indent="1"/>
      <protection locked="0"/>
    </xf>
    <xf numFmtId="0" fontId="22" fillId="0" borderId="0" xfId="0" applyFont="1"/>
    <xf numFmtId="0" fontId="23" fillId="8" borderId="7" xfId="0" applyFont="1" applyFill="1" applyBorder="1" applyAlignment="1">
      <alignment horizontal="left" vertical="center" wrapText="1" indent="1"/>
    </xf>
    <xf numFmtId="0" fontId="1" fillId="2" borderId="7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 indent="1"/>
    </xf>
    <xf numFmtId="0" fontId="1" fillId="0" borderId="1" xfId="0" applyFont="1" applyBorder="1" applyAlignment="1">
      <alignment horizontal="left" vertical="center" wrapText="1" indent="1"/>
    </xf>
    <xf numFmtId="0" fontId="3" fillId="0" borderId="7" xfId="0" applyFont="1" applyBorder="1" applyAlignment="1">
      <alignment horizontal="right" vertical="center" indent="1"/>
    </xf>
    <xf numFmtId="0" fontId="3" fillId="0" borderId="9" xfId="0" applyFont="1" applyBorder="1"/>
    <xf numFmtId="0" fontId="19" fillId="0" borderId="0" xfId="0" applyFont="1"/>
    <xf numFmtId="0" fontId="24" fillId="9" borderId="0" xfId="0" applyFont="1" applyFill="1" applyAlignment="1">
      <alignment horizontal="center" vertical="center"/>
    </xf>
    <xf numFmtId="0" fontId="19" fillId="10" borderId="0" xfId="0" applyFont="1" applyFill="1" applyAlignment="1">
      <alignment vertical="center"/>
    </xf>
    <xf numFmtId="0" fontId="19" fillId="10" borderId="0" xfId="0" applyFont="1" applyFill="1" applyAlignment="1">
      <alignment horizontal="right" vertical="center"/>
    </xf>
    <xf numFmtId="0" fontId="19" fillId="10" borderId="0" xfId="0" applyFont="1" applyFill="1" applyAlignment="1">
      <alignment horizontal="center" vertical="center"/>
    </xf>
    <xf numFmtId="0" fontId="25" fillId="10" borderId="0" xfId="0" applyFont="1" applyFill="1" applyAlignment="1">
      <alignment vertical="center"/>
    </xf>
    <xf numFmtId="0" fontId="19" fillId="10" borderId="0" xfId="0" applyFont="1" applyFill="1" applyAlignment="1">
      <alignment horizontal="left" vertical="center"/>
    </xf>
    <xf numFmtId="0" fontId="19" fillId="4" borderId="0" xfId="0" applyFont="1" applyFill="1" applyAlignment="1">
      <alignment vertical="center"/>
    </xf>
    <xf numFmtId="0" fontId="3" fillId="4" borderId="0" xfId="0" applyFont="1" applyFill="1"/>
    <xf numFmtId="0" fontId="1" fillId="5" borderId="3" xfId="0" applyFont="1" applyFill="1" applyBorder="1" applyAlignment="1">
      <alignment horizontal="left" vertical="center" indent="1"/>
    </xf>
    <xf numFmtId="0" fontId="19" fillId="11" borderId="0" xfId="0" applyFont="1" applyFill="1" applyAlignment="1">
      <alignment horizontal="right" vertical="center"/>
    </xf>
    <xf numFmtId="0" fontId="14" fillId="0" borderId="10" xfId="0" applyFont="1" applyBorder="1"/>
    <xf numFmtId="0" fontId="1" fillId="0" borderId="0" xfId="0" applyFont="1" applyAlignment="1">
      <alignment horizontal="center" vertical="center"/>
    </xf>
    <xf numFmtId="0" fontId="1" fillId="7" borderId="0" xfId="0" applyFont="1" applyFill="1" applyAlignment="1">
      <alignment horizontal="right" vertical="center" wrapText="1" indent="1"/>
    </xf>
    <xf numFmtId="0" fontId="3" fillId="0" borderId="0" xfId="0" applyFont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19" fillId="2" borderId="7" xfId="0" applyFont="1" applyFill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49" fontId="1" fillId="5" borderId="7" xfId="0" applyNumberFormat="1" applyFont="1" applyFill="1" applyBorder="1" applyAlignment="1">
      <alignment horizontal="left" vertical="center" wrapText="1" indent="1"/>
    </xf>
    <xf numFmtId="0" fontId="19" fillId="0" borderId="0" xfId="0" applyFont="1" applyAlignment="1">
      <alignment horizontal="left" vertical="center"/>
    </xf>
    <xf numFmtId="0" fontId="19" fillId="0" borderId="12" xfId="1" applyNumberFormat="1" applyFont="1" applyBorder="1" applyAlignment="1">
      <alignment vertical="center"/>
    </xf>
    <xf numFmtId="0" fontId="19" fillId="12" borderId="7" xfId="1" applyNumberFormat="1" applyFont="1" applyFill="1" applyBorder="1" applyAlignment="1">
      <alignment horizontal="left" vertical="center" wrapText="1" indent="1"/>
    </xf>
    <xf numFmtId="49" fontId="19" fillId="0" borderId="7" xfId="1" applyNumberFormat="1" applyFont="1" applyBorder="1" applyAlignment="1">
      <alignment horizontal="center" vertical="center" wrapText="1"/>
    </xf>
    <xf numFmtId="164" fontId="19" fillId="0" borderId="13" xfId="0" applyNumberFormat="1" applyFont="1" applyBorder="1" applyAlignment="1">
      <alignment horizontal="right" vertical="center"/>
    </xf>
    <xf numFmtId="0" fontId="19" fillId="0" borderId="14" xfId="1" applyNumberFormat="1" applyFont="1" applyBorder="1" applyAlignment="1">
      <alignment horizontal="left" vertical="center" wrapText="1" indent="1"/>
    </xf>
    <xf numFmtId="49" fontId="19" fillId="0" borderId="13" xfId="1" applyNumberFormat="1" applyFont="1" applyBorder="1" applyAlignment="1">
      <alignment horizontal="center" vertical="center" wrapText="1"/>
    </xf>
    <xf numFmtId="164" fontId="19" fillId="0" borderId="15" xfId="0" applyNumberFormat="1" applyFont="1" applyBorder="1" applyAlignment="1">
      <alignment horizontal="right" vertical="center"/>
    </xf>
    <xf numFmtId="0" fontId="15" fillId="7" borderId="1" xfId="0" applyFont="1" applyFill="1" applyBorder="1" applyAlignment="1">
      <alignment horizontal="left" vertical="center" indent="1"/>
    </xf>
    <xf numFmtId="0" fontId="26" fillId="0" borderId="14" xfId="1" applyNumberFormat="1" applyFont="1" applyBorder="1" applyAlignment="1">
      <alignment horizontal="left" vertical="center" wrapText="1" indent="1"/>
    </xf>
    <xf numFmtId="0" fontId="19" fillId="8" borderId="7" xfId="0" applyFont="1" applyFill="1" applyBorder="1" applyAlignment="1">
      <alignment vertical="center" wrapText="1"/>
    </xf>
    <xf numFmtId="0" fontId="19" fillId="8" borderId="7" xfId="0" applyFont="1" applyFill="1" applyBorder="1" applyAlignment="1">
      <alignment horizontal="center" vertical="center" wrapText="1"/>
    </xf>
    <xf numFmtId="0" fontId="19" fillId="0" borderId="7" xfId="1" applyNumberFormat="1" applyFont="1" applyBorder="1" applyAlignment="1">
      <alignment horizontal="left" vertical="center" wrapText="1" indent="1"/>
    </xf>
    <xf numFmtId="0" fontId="19" fillId="0" borderId="7" xfId="1" applyNumberFormat="1" applyFont="1" applyBorder="1" applyAlignment="1">
      <alignment horizontal="left" vertical="center" wrapText="1" indent="2"/>
    </xf>
    <xf numFmtId="0" fontId="19" fillId="0" borderId="7" xfId="1" applyNumberFormat="1" applyFont="1" applyBorder="1" applyAlignment="1">
      <alignment horizontal="left" vertical="center" wrapText="1" indent="3"/>
    </xf>
    <xf numFmtId="0" fontId="19" fillId="0" borderId="7" xfId="1" applyNumberFormat="1" applyFont="1" applyBorder="1" applyAlignment="1">
      <alignment horizontal="left" vertical="center" wrapText="1" indent="4"/>
    </xf>
    <xf numFmtId="164" fontId="19" fillId="13" borderId="7" xfId="0" applyNumberFormat="1" applyFont="1" applyFill="1" applyBorder="1" applyAlignment="1">
      <alignment horizontal="right" vertical="center"/>
    </xf>
    <xf numFmtId="0" fontId="19" fillId="13" borderId="7" xfId="0" applyFont="1" applyFill="1" applyBorder="1"/>
    <xf numFmtId="49" fontId="19" fillId="0" borderId="7" xfId="0" applyNumberFormat="1" applyFont="1" applyBorder="1" applyAlignment="1">
      <alignment horizontal="left" vertical="center"/>
    </xf>
    <xf numFmtId="49" fontId="19" fillId="0" borderId="7" xfId="0" applyNumberFormat="1" applyFont="1" applyBorder="1" applyAlignment="1">
      <alignment horizontal="center" vertical="center"/>
    </xf>
    <xf numFmtId="49" fontId="27" fillId="0" borderId="0" xfId="0" applyNumberFormat="1" applyFont="1" applyAlignment="1">
      <alignment horizontal="center" vertical="top" wrapText="1"/>
    </xf>
    <xf numFmtId="49" fontId="19" fillId="0" borderId="7" xfId="1" applyNumberFormat="1" applyFont="1" applyBorder="1" applyAlignment="1">
      <alignment horizontal="center" vertical="center" wrapText="1"/>
    </xf>
    <xf numFmtId="49" fontId="19" fillId="4" borderId="7" xfId="0" applyNumberFormat="1" applyFont="1" applyFill="1" applyBorder="1" applyAlignment="1">
      <alignment horizontal="center" vertical="center"/>
    </xf>
    <xf numFmtId="49" fontId="19" fillId="0" borderId="7" xfId="1" applyNumberFormat="1" applyFont="1" applyBorder="1" applyAlignment="1">
      <alignment horizontal="center" vertical="center" wrapText="1"/>
    </xf>
    <xf numFmtId="0" fontId="19" fillId="4" borderId="7" xfId="1" applyNumberFormat="1" applyFont="1" applyFill="1" applyBorder="1" applyAlignment="1">
      <alignment horizontal="left" vertical="center" wrapText="1" indent="2"/>
    </xf>
    <xf numFmtId="0" fontId="15" fillId="8" borderId="7" xfId="0" applyFont="1" applyFill="1" applyBorder="1" applyAlignment="1">
      <alignment horizontal="left" vertical="center" wrapText="1" indent="1"/>
    </xf>
    <xf numFmtId="0" fontId="19" fillId="0" borderId="0" xfId="0" applyFont="1" applyAlignment="1">
      <alignment vertical="center" wrapText="1"/>
    </xf>
    <xf numFmtId="0" fontId="19" fillId="0" borderId="0" xfId="0" applyFont="1" applyAlignment="1">
      <alignment vertical="center"/>
    </xf>
    <xf numFmtId="0" fontId="19" fillId="15" borderId="0" xfId="0" applyFont="1" applyFill="1" applyAlignment="1">
      <alignment vertical="center" wrapText="1"/>
    </xf>
    <xf numFmtId="0" fontId="19" fillId="4" borderId="0" xfId="0" applyFont="1" applyFill="1" applyAlignment="1">
      <alignment vertical="center" wrapText="1"/>
    </xf>
    <xf numFmtId="0" fontId="19" fillId="4" borderId="0" xfId="0" applyFont="1" applyFill="1" applyAlignment="1">
      <alignment vertical="center"/>
    </xf>
    <xf numFmtId="49" fontId="19" fillId="0" borderId="7" xfId="1" applyNumberFormat="1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0" fontId="29" fillId="0" borderId="7" xfId="0" applyFont="1" applyBorder="1" applyAlignment="1">
      <alignment horizontal="left" vertical="center" wrapText="1" indent="1"/>
    </xf>
    <xf numFmtId="0" fontId="19" fillId="13" borderId="7" xfId="0" applyFont="1" applyFill="1" applyBorder="1" applyAlignment="1">
      <alignment horizontal="left" vertical="center" wrapText="1" indent="1"/>
    </xf>
    <xf numFmtId="0" fontId="19" fillId="14" borderId="13" xfId="0" applyFont="1" applyFill="1" applyBorder="1" applyAlignment="1">
      <alignment vertical="center" wrapText="1"/>
    </xf>
    <xf numFmtId="0" fontId="19" fillId="14" borderId="13" xfId="0" applyFont="1" applyFill="1" applyBorder="1" applyAlignment="1">
      <alignment horizontal="center" vertical="center" wrapText="1"/>
    </xf>
    <xf numFmtId="0" fontId="19" fillId="14" borderId="15" xfId="0" applyFont="1" applyFill="1" applyBorder="1" applyAlignment="1">
      <alignment horizontal="center" vertical="center" wrapText="1"/>
    </xf>
    <xf numFmtId="0" fontId="19" fillId="8" borderId="7" xfId="0" applyFont="1" applyFill="1" applyBorder="1" applyAlignment="1">
      <alignment horizontal="left" vertical="center" wrapText="1" indent="1"/>
    </xf>
    <xf numFmtId="0" fontId="19" fillId="8" borderId="7" xfId="0" applyFont="1" applyFill="1" applyBorder="1" applyAlignment="1">
      <alignment vertical="center" wrapText="1"/>
    </xf>
    <xf numFmtId="0" fontId="19" fillId="8" borderId="7" xfId="0" applyFont="1" applyFill="1" applyBorder="1" applyAlignment="1">
      <alignment horizontal="center" vertical="center" wrapText="1"/>
    </xf>
    <xf numFmtId="0" fontId="15" fillId="7" borderId="1" xfId="0" applyFont="1" applyFill="1" applyBorder="1" applyAlignment="1">
      <alignment horizontal="left" vertical="center" indent="1"/>
    </xf>
    <xf numFmtId="49" fontId="27" fillId="0" borderId="0" xfId="0" applyNumberFormat="1" applyFont="1" applyAlignment="1">
      <alignment horizontal="center" vertical="top" wrapText="1"/>
    </xf>
    <xf numFmtId="0" fontId="0" fillId="13" borderId="0" xfId="0" applyFont="1" applyFill="1"/>
    <xf numFmtId="165" fontId="0" fillId="0" borderId="0" xfId="0" applyNumberFormat="1" applyFont="1"/>
    <xf numFmtId="0" fontId="0" fillId="16" borderId="0" xfId="0" applyFont="1" applyFill="1"/>
    <xf numFmtId="0" fontId="19" fillId="8" borderId="7" xfId="0" applyFont="1" applyFill="1" applyBorder="1" applyAlignment="1">
      <alignment horizontal="left" vertical="center" wrapText="1" indent="1"/>
    </xf>
    <xf numFmtId="0" fontId="19" fillId="8" borderId="7" xfId="0" applyFont="1" applyFill="1" applyBorder="1" applyAlignment="1">
      <alignment horizontal="left" vertical="center" wrapText="1" indent="1"/>
    </xf>
    <xf numFmtId="0" fontId="19" fillId="8" borderId="7" xfId="0" applyFont="1" applyFill="1" applyBorder="1" applyAlignment="1">
      <alignment horizontal="left" vertical="center" wrapText="1" indent="1"/>
    </xf>
    <xf numFmtId="0" fontId="19" fillId="8" borderId="7" xfId="0" applyFont="1" applyFill="1" applyBorder="1" applyAlignment="1">
      <alignment horizontal="left" vertical="center" wrapText="1" indent="1"/>
    </xf>
    <xf numFmtId="0" fontId="19" fillId="8" borderId="7" xfId="0" applyFont="1" applyFill="1" applyBorder="1" applyAlignment="1">
      <alignment horizontal="left" vertical="center" wrapText="1" indent="1"/>
    </xf>
    <xf numFmtId="0" fontId="19" fillId="8" borderId="7" xfId="0" applyFont="1" applyFill="1" applyBorder="1" applyAlignment="1">
      <alignment horizontal="left" vertical="center" wrapText="1" indent="1"/>
    </xf>
    <xf numFmtId="0" fontId="19" fillId="8" borderId="7" xfId="0" applyFont="1" applyFill="1" applyBorder="1" applyAlignment="1">
      <alignment horizontal="left" vertical="center" wrapText="1" indent="1"/>
    </xf>
    <xf numFmtId="0" fontId="19" fillId="8" borderId="7" xfId="0" applyFont="1" applyFill="1" applyBorder="1" applyAlignment="1">
      <alignment horizontal="left" vertical="center" wrapText="1" indent="1"/>
    </xf>
    <xf numFmtId="0" fontId="19" fillId="8" borderId="7" xfId="0" applyFont="1" applyFill="1" applyBorder="1" applyAlignment="1">
      <alignment horizontal="left" vertical="center" wrapText="1" indent="1"/>
    </xf>
    <xf numFmtId="0" fontId="19" fillId="8" borderId="7" xfId="0" applyFont="1" applyFill="1" applyBorder="1" applyAlignment="1">
      <alignment horizontal="left" vertical="center" wrapText="1" indent="1"/>
    </xf>
    <xf numFmtId="0" fontId="19" fillId="8" borderId="7" xfId="0" applyFont="1" applyFill="1" applyBorder="1" applyAlignment="1">
      <alignment horizontal="left" vertical="center" wrapText="1" indent="1"/>
    </xf>
    <xf numFmtId="0" fontId="0" fillId="0" borderId="0" xfId="0" applyFont="1"/>
    <xf numFmtId="0" fontId="9" fillId="8" borderId="3" xfId="0" applyFont="1" applyFill="1" applyBorder="1" applyAlignment="1">
      <alignment horizontal="right" vertical="center" wrapText="1" indent="1"/>
    </xf>
    <xf numFmtId="0" fontId="9" fillId="8" borderId="16" xfId="0" applyFont="1" applyFill="1" applyBorder="1" applyAlignment="1">
      <alignment horizontal="right" vertical="center" wrapText="1" indent="1"/>
    </xf>
    <xf numFmtId="0" fontId="9" fillId="8" borderId="2" xfId="0" applyFont="1" applyFill="1" applyBorder="1" applyAlignment="1">
      <alignment horizontal="right" vertical="center" wrapText="1" indent="1"/>
    </xf>
    <xf numFmtId="0" fontId="9" fillId="8" borderId="0" xfId="0" applyFont="1" applyFill="1" applyAlignment="1">
      <alignment horizontal="right" vertical="center" wrapText="1" indent="1"/>
    </xf>
    <xf numFmtId="0" fontId="12" fillId="0" borderId="0" xfId="0" applyFont="1" applyAlignment="1">
      <alignment vertical="center" wrapText="1"/>
    </xf>
    <xf numFmtId="0" fontId="9" fillId="8" borderId="17" xfId="0" applyFont="1" applyFill="1" applyBorder="1" applyAlignment="1">
      <alignment horizontal="right" vertical="center" wrapText="1" indent="1"/>
    </xf>
    <xf numFmtId="0" fontId="9" fillId="8" borderId="4" xfId="0" applyFont="1" applyFill="1" applyBorder="1" applyAlignment="1">
      <alignment horizontal="right" vertical="center" wrapText="1" indent="1"/>
    </xf>
    <xf numFmtId="0" fontId="9" fillId="8" borderId="5" xfId="0" applyFont="1" applyFill="1" applyBorder="1" applyAlignment="1">
      <alignment horizontal="right" vertical="center" wrapText="1" indent="1"/>
    </xf>
    <xf numFmtId="0" fontId="12" fillId="0" borderId="0" xfId="0" applyFont="1" applyAlignment="1">
      <alignment vertical="top" wrapText="1"/>
    </xf>
    <xf numFmtId="0" fontId="1" fillId="0" borderId="0" xfId="0" applyFont="1" applyAlignment="1">
      <alignment horizontal="left" vertical="center" wrapText="1"/>
    </xf>
    <xf numFmtId="0" fontId="9" fillId="13" borderId="7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vertical="center" wrapText="1"/>
    </xf>
    <xf numFmtId="0" fontId="12" fillId="0" borderId="2" xfId="0" applyFont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1" fillId="7" borderId="0" xfId="0" applyFont="1" applyFill="1" applyAlignment="1">
      <alignment horizontal="right" vertical="center" wrapText="1" indent="1"/>
    </xf>
    <xf numFmtId="0" fontId="1" fillId="0" borderId="6" xfId="0" applyFont="1" applyBorder="1" applyAlignment="1">
      <alignment horizontal="left" vertical="top" wrapText="1" indent="1"/>
    </xf>
    <xf numFmtId="0" fontId="1" fillId="0" borderId="9" xfId="0" applyFont="1" applyBorder="1" applyAlignment="1">
      <alignment horizontal="left" vertical="top" wrapText="1" indent="1"/>
    </xf>
    <xf numFmtId="0" fontId="1" fillId="0" borderId="11" xfId="0" applyFont="1" applyBorder="1" applyAlignment="1">
      <alignment horizontal="left" vertical="top" wrapText="1" indent="1"/>
    </xf>
    <xf numFmtId="0" fontId="1" fillId="0" borderId="6" xfId="0" applyFont="1" applyBorder="1" applyAlignment="1">
      <alignment horizontal="left" vertical="center" wrapText="1" indent="1"/>
    </xf>
    <xf numFmtId="0" fontId="1" fillId="0" borderId="9" xfId="0" applyFont="1" applyBorder="1" applyAlignment="1">
      <alignment horizontal="left" vertical="center" wrapText="1" indent="1"/>
    </xf>
    <xf numFmtId="0" fontId="1" fillId="0" borderId="11" xfId="0" applyFont="1" applyBorder="1" applyAlignment="1">
      <alignment horizontal="left" vertical="center" wrapText="1" indent="1"/>
    </xf>
    <xf numFmtId="0" fontId="9" fillId="7" borderId="13" xfId="0" applyFont="1" applyFill="1" applyBorder="1" applyAlignment="1">
      <alignment horizontal="left" vertical="center" wrapText="1" indent="5"/>
    </xf>
    <xf numFmtId="0" fontId="17" fillId="7" borderId="0" xfId="0" applyFont="1" applyFill="1" applyAlignment="1">
      <alignment horizontal="right" vertical="center" wrapText="1" indent="1"/>
    </xf>
    <xf numFmtId="0" fontId="28" fillId="0" borderId="0" xfId="0" applyFont="1" applyAlignment="1">
      <alignment horizontal="left" vertical="center" wrapText="1"/>
    </xf>
    <xf numFmtId="0" fontId="18" fillId="0" borderId="0" xfId="0" applyFont="1" applyAlignment="1">
      <alignment horizontal="center" vertical="center" wrapText="1"/>
    </xf>
    <xf numFmtId="0" fontId="3" fillId="0" borderId="7" xfId="0" applyFont="1" applyBorder="1" applyAlignment="1">
      <alignment horizontal="right" vertical="center" indent="1"/>
    </xf>
    <xf numFmtId="49" fontId="19" fillId="0" borderId="7" xfId="1" applyNumberFormat="1" applyFont="1" applyBorder="1" applyAlignment="1">
      <alignment horizontal="center" vertical="center" wrapText="1"/>
    </xf>
    <xf numFmtId="0" fontId="19" fillId="14" borderId="14" xfId="0" applyFont="1" applyFill="1" applyBorder="1" applyAlignment="1">
      <alignment horizontal="left" vertical="center" wrapText="1" indent="1"/>
    </xf>
    <xf numFmtId="0" fontId="19" fillId="14" borderId="13" xfId="0" applyFont="1" applyFill="1" applyBorder="1" applyAlignment="1">
      <alignment horizontal="left" vertical="center" wrapText="1" indent="1"/>
    </xf>
    <xf numFmtId="0" fontId="3" fillId="10" borderId="0" xfId="0" applyFont="1" applyFill="1" applyAlignment="1">
      <alignment horizontal="center" vertical="center"/>
    </xf>
  </cellXfs>
  <cellStyles count="3">
    <cellStyle name="Обычный" xfId="0" builtinId="0"/>
    <cellStyle name="Обычный 10" xfId="1"/>
    <cellStyle name="Обычный_Шаблон по источникам для Модуля Реестр (2)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161925</xdr:colOff>
      <xdr:row>1</xdr:row>
      <xdr:rowOff>28575</xdr:rowOff>
    </xdr:from>
    <xdr:to>
      <xdr:col>24</xdr:col>
      <xdr:colOff>285750</xdr:colOff>
      <xdr:row>2</xdr:row>
      <xdr:rowOff>164878</xdr:rowOff>
    </xdr:to>
    <xdr:pic>
      <xdr:nvPicPr>
        <xdr:cNvPr id="2" name="REGION_SELECTOR" descr="preload.png" hidden="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171450</xdr:colOff>
      <xdr:row>2</xdr:row>
      <xdr:rowOff>0</xdr:rowOff>
    </xdr:from>
    <xdr:to>
      <xdr:col>4</xdr:col>
      <xdr:colOff>358902</xdr:colOff>
      <xdr:row>3</xdr:row>
      <xdr:rowOff>169545</xdr:rowOff>
    </xdr:to>
    <xdr:pic>
      <xdr:nvPicPr>
        <xdr:cNvPr id="2" name="UPDATE_VLD_DIC_DATA" descr="preload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4</xdr:col>
      <xdr:colOff>21146</xdr:colOff>
      <xdr:row>17</xdr:row>
      <xdr:rowOff>21146</xdr:rowOff>
    </xdr:from>
    <xdr:to>
      <xdr:col>4</xdr:col>
      <xdr:colOff>381191</xdr:colOff>
      <xdr:row>17</xdr:row>
      <xdr:rowOff>381191</xdr:rowOff>
    </xdr:to>
    <xdr:pic>
      <xdr:nvPicPr>
        <xdr:cNvPr id="3" name="UPDATE_RST_ORG" descr="update_org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4</xdr:col>
      <xdr:colOff>10573</xdr:colOff>
      <xdr:row>83</xdr:row>
      <xdr:rowOff>52959</xdr:rowOff>
    </xdr:from>
    <xdr:to>
      <xdr:col>4</xdr:col>
      <xdr:colOff>371761</xdr:colOff>
      <xdr:row>84</xdr:row>
      <xdr:rowOff>346234</xdr:rowOff>
    </xdr:to>
    <xdr:pic>
      <xdr:nvPicPr>
        <xdr:cNvPr id="4" name="UPDATE_STATISTICS_DATA" descr="preload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3</xdr:col>
      <xdr:colOff>171450</xdr:colOff>
      <xdr:row>24</xdr:row>
      <xdr:rowOff>285750</xdr:rowOff>
    </xdr:from>
    <xdr:to>
      <xdr:col>4</xdr:col>
      <xdr:colOff>358902</xdr:colOff>
      <xdr:row>30</xdr:row>
      <xdr:rowOff>26670</xdr:rowOff>
    </xdr:to>
    <xdr:pic>
      <xdr:nvPicPr>
        <xdr:cNvPr id="5" name="UPDATE_SUBSIDIARY_DATA" descr="preload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4</xdr:col>
      <xdr:colOff>0</xdr:colOff>
      <xdr:row>5</xdr:row>
      <xdr:rowOff>19050</xdr:rowOff>
    </xdr:from>
    <xdr:to>
      <xdr:col>5</xdr:col>
      <xdr:colOff>17526</xdr:colOff>
      <xdr:row>5</xdr:row>
      <xdr:rowOff>285464</xdr:rowOff>
    </xdr:to>
    <xdr:pic>
      <xdr:nvPicPr>
        <xdr:cNvPr id="6" name="IMPORT_DATA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prstDash val="solid"/>
        </a:ln>
      </xdr:spPr>
    </xdr:pic>
    <xdr:clientData/>
  </xdr:twoCellAnchor>
  <xdr:twoCellAnchor editAs="oneCell">
    <xdr:from>
      <xdr:col>4</xdr:col>
      <xdr:colOff>11906</xdr:colOff>
      <xdr:row>36</xdr:row>
      <xdr:rowOff>23813</xdr:rowOff>
    </xdr:from>
    <xdr:to>
      <xdr:col>4</xdr:col>
      <xdr:colOff>371951</xdr:colOff>
      <xdr:row>38</xdr:row>
      <xdr:rowOff>38576</xdr:rowOff>
    </xdr:to>
    <xdr:pic>
      <xdr:nvPicPr>
        <xdr:cNvPr id="7" name="UPDATE_RST_MO" descr="update_mo.png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Тема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eias.ru/files/46ep.stx.eias.justification.rtf" TargetMode="External"/><Relationship Id="rId1" Type="http://schemas.openxmlformats.org/officeDocument/2006/relationships/hyperlink" Target="https://sp.eias.ru/knowledgebase.php?article=125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5"/>
  <sheetViews>
    <sheetView showGridLines="0" workbookViewId="0"/>
  </sheetViews>
  <sheetFormatPr defaultRowHeight="10.5" customHeight="1"/>
  <cols>
    <col min="1" max="1" width="2.7109375" style="1" customWidth="1"/>
    <col min="2" max="3" width="9.7109375" style="1" customWidth="1"/>
    <col min="4" max="4" width="4.28515625" style="1" customWidth="1"/>
    <col min="5" max="6" width="4.42578125" style="1" customWidth="1"/>
    <col min="7" max="7" width="4.5703125" style="1" customWidth="1"/>
    <col min="8" max="25" width="4.42578125" style="1" customWidth="1"/>
    <col min="26" max="26" width="2.7109375" style="1" customWidth="1"/>
    <col min="27" max="29" width="9.140625" style="1"/>
  </cols>
  <sheetData>
    <row r="1" spans="1:29" ht="12" customHeight="1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5" t="s">
        <v>0</v>
      </c>
      <c r="AB1" s="3"/>
      <c r="AC1" s="3"/>
    </row>
    <row r="2" spans="1:29" ht="15" customHeight="1">
      <c r="A2" s="3"/>
      <c r="B2" s="176" t="s">
        <v>1</v>
      </c>
      <c r="C2" s="176"/>
      <c r="D2" s="176"/>
      <c r="E2" s="176"/>
      <c r="F2" s="176"/>
      <c r="G2" s="17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7"/>
      <c r="W2" s="6"/>
      <c r="X2" s="6"/>
      <c r="Y2" s="3"/>
      <c r="Z2" s="3"/>
      <c r="AA2" s="4"/>
      <c r="AB2" s="3"/>
      <c r="AC2" s="3"/>
    </row>
    <row r="3" spans="1:29" ht="15" customHeight="1">
      <c r="A3" s="3"/>
      <c r="B3" s="176" t="s">
        <v>2</v>
      </c>
      <c r="C3" s="176"/>
      <c r="D3" s="176"/>
      <c r="E3" s="176"/>
      <c r="F3" s="176"/>
      <c r="G3" s="176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6"/>
      <c r="T3" s="6"/>
      <c r="U3" s="6"/>
      <c r="V3" s="7"/>
      <c r="W3" s="7"/>
      <c r="X3" s="7"/>
      <c r="Y3" s="7"/>
      <c r="Z3" s="3"/>
      <c r="AA3" s="4"/>
      <c r="AB3" s="3"/>
      <c r="AC3" s="3"/>
    </row>
    <row r="4" spans="1:29" ht="6" customHeight="1">
      <c r="A4" s="3"/>
      <c r="B4" s="10"/>
      <c r="C4" s="11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3"/>
      <c r="AA4" s="4"/>
      <c r="AB4" s="3"/>
      <c r="AC4" s="3"/>
    </row>
    <row r="5" spans="1:29" ht="30" customHeight="1">
      <c r="A5" s="9"/>
      <c r="B5" s="177" t="s">
        <v>3</v>
      </c>
      <c r="C5" s="177"/>
      <c r="D5" s="177"/>
      <c r="E5" s="177"/>
      <c r="F5" s="177"/>
      <c r="G5" s="177"/>
      <c r="H5" s="177"/>
      <c r="I5" s="177"/>
      <c r="J5" s="177"/>
      <c r="K5" s="177"/>
      <c r="L5" s="177"/>
      <c r="M5" s="177"/>
      <c r="N5" s="177"/>
      <c r="O5" s="177"/>
      <c r="P5" s="177"/>
      <c r="Q5" s="177"/>
      <c r="R5" s="177"/>
      <c r="S5" s="177"/>
      <c r="T5" s="177"/>
      <c r="U5" s="177"/>
      <c r="V5" s="177"/>
      <c r="W5" s="177"/>
      <c r="X5" s="177"/>
      <c r="Y5" s="177"/>
      <c r="Z5" s="9"/>
      <c r="AA5" s="4"/>
      <c r="AB5" s="8"/>
      <c r="AC5" s="8"/>
    </row>
    <row r="6" spans="1:29" ht="6" customHeight="1">
      <c r="A6" s="11"/>
      <c r="B6" s="169" t="s">
        <v>4</v>
      </c>
      <c r="C6" s="172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7"/>
      <c r="Z6" s="15"/>
      <c r="AA6" s="3"/>
      <c r="AB6" s="3"/>
      <c r="AC6" s="3"/>
    </row>
    <row r="7" spans="1:29" ht="21" customHeight="1">
      <c r="A7" s="11"/>
      <c r="B7" s="169"/>
      <c r="C7" s="172"/>
      <c r="D7" s="18"/>
      <c r="E7" s="18"/>
      <c r="F7" s="13"/>
      <c r="G7" s="13"/>
      <c r="H7" s="13"/>
      <c r="I7" s="13"/>
      <c r="J7" s="13"/>
      <c r="K7" s="13"/>
      <c r="L7" s="13"/>
      <c r="M7" s="13"/>
      <c r="N7" s="13"/>
      <c r="O7" s="18"/>
      <c r="P7" s="13"/>
      <c r="Q7" s="13"/>
      <c r="R7" s="13"/>
      <c r="S7" s="13"/>
      <c r="T7" s="13"/>
      <c r="U7" s="13"/>
      <c r="V7" s="13"/>
      <c r="W7" s="13"/>
      <c r="X7" s="13"/>
      <c r="Y7" s="17"/>
      <c r="Z7" s="15"/>
      <c r="AA7" s="3"/>
      <c r="AB7" s="3"/>
      <c r="AC7" s="3"/>
    </row>
    <row r="8" spans="1:29" ht="15" customHeight="1">
      <c r="A8" s="11"/>
      <c r="B8" s="169"/>
      <c r="C8" s="172"/>
      <c r="D8" s="21"/>
      <c r="E8" s="22" t="s">
        <v>5</v>
      </c>
      <c r="F8" s="178" t="s">
        <v>6</v>
      </c>
      <c r="G8" s="171"/>
      <c r="H8" s="171"/>
      <c r="I8" s="171"/>
      <c r="J8" s="171"/>
      <c r="K8" s="171"/>
      <c r="L8" s="171"/>
      <c r="M8" s="171"/>
      <c r="N8" s="21"/>
      <c r="O8" s="23" t="s">
        <v>5</v>
      </c>
      <c r="P8" s="179" t="s">
        <v>7</v>
      </c>
      <c r="Q8" s="180"/>
      <c r="R8" s="180"/>
      <c r="S8" s="180"/>
      <c r="T8" s="180"/>
      <c r="U8" s="180"/>
      <c r="V8" s="180"/>
      <c r="W8" s="180"/>
      <c r="X8" s="180"/>
      <c r="Y8" s="17"/>
      <c r="Z8" s="15"/>
      <c r="AA8" s="3"/>
      <c r="AB8" s="3"/>
      <c r="AC8" s="3"/>
    </row>
    <row r="9" spans="1:29" ht="15" customHeight="1">
      <c r="A9" s="11"/>
      <c r="B9" s="169"/>
      <c r="C9" s="172"/>
      <c r="D9" s="21"/>
      <c r="E9" s="24" t="s">
        <v>5</v>
      </c>
      <c r="F9" s="178" t="s">
        <v>8</v>
      </c>
      <c r="G9" s="171"/>
      <c r="H9" s="171"/>
      <c r="I9" s="171"/>
      <c r="J9" s="171"/>
      <c r="K9" s="171"/>
      <c r="L9" s="171"/>
      <c r="M9" s="171"/>
      <c r="N9" s="21"/>
      <c r="O9" s="25" t="s">
        <v>5</v>
      </c>
      <c r="P9" s="179" t="s">
        <v>9</v>
      </c>
      <c r="Q9" s="180"/>
      <c r="R9" s="180"/>
      <c r="S9" s="180"/>
      <c r="T9" s="180"/>
      <c r="U9" s="180"/>
      <c r="V9" s="180"/>
      <c r="W9" s="180"/>
      <c r="X9" s="180"/>
      <c r="Y9" s="17"/>
      <c r="Z9" s="15"/>
      <c r="AA9" s="3"/>
      <c r="AB9" s="3"/>
      <c r="AC9" s="3"/>
    </row>
    <row r="10" spans="1:29" ht="21" customHeight="1">
      <c r="A10" s="11"/>
      <c r="B10" s="169"/>
      <c r="C10" s="170"/>
      <c r="D10" s="16"/>
      <c r="E10" s="14"/>
      <c r="F10" s="13"/>
      <c r="G10" s="13"/>
      <c r="H10" s="13"/>
      <c r="I10" s="13"/>
      <c r="J10" s="13"/>
      <c r="K10" s="13"/>
      <c r="L10" s="13"/>
      <c r="M10" s="13"/>
      <c r="N10" s="13"/>
      <c r="O10" s="14"/>
      <c r="P10" s="13"/>
      <c r="Q10" s="13"/>
      <c r="R10" s="13"/>
      <c r="S10" s="13"/>
      <c r="T10" s="13"/>
      <c r="U10" s="13"/>
      <c r="V10" s="13"/>
      <c r="W10" s="13"/>
      <c r="X10" s="13"/>
      <c r="Y10" s="17"/>
      <c r="Z10" s="15"/>
      <c r="AA10" s="3"/>
      <c r="AB10" s="3"/>
      <c r="AC10" s="3"/>
    </row>
    <row r="11" spans="1:29" ht="6" customHeight="1">
      <c r="A11" s="11"/>
      <c r="B11" s="167" t="s">
        <v>10</v>
      </c>
      <c r="C11" s="168"/>
      <c r="D11" s="21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7"/>
      <c r="Z11" s="15"/>
      <c r="AA11" s="3"/>
      <c r="AB11" s="3"/>
      <c r="AC11" s="3"/>
    </row>
    <row r="12" spans="1:29" ht="72" customHeight="1">
      <c r="A12" s="11"/>
      <c r="B12" s="169"/>
      <c r="C12" s="170"/>
      <c r="D12" s="20"/>
      <c r="E12" s="171" t="s">
        <v>11</v>
      </c>
      <c r="F12" s="171"/>
      <c r="G12" s="171"/>
      <c r="H12" s="171"/>
      <c r="I12" s="171"/>
      <c r="J12" s="171"/>
      <c r="K12" s="171"/>
      <c r="L12" s="171"/>
      <c r="M12" s="171"/>
      <c r="N12" s="171"/>
      <c r="O12" s="171"/>
      <c r="P12" s="171"/>
      <c r="Q12" s="171"/>
      <c r="R12" s="171"/>
      <c r="S12" s="171"/>
      <c r="T12" s="171"/>
      <c r="U12" s="171"/>
      <c r="V12" s="171"/>
      <c r="W12" s="171"/>
      <c r="X12" s="171"/>
      <c r="Y12" s="17"/>
      <c r="Z12" s="15"/>
      <c r="AA12" s="3"/>
      <c r="AB12" s="3"/>
      <c r="AC12" s="3"/>
    </row>
    <row r="13" spans="1:29" ht="6" customHeight="1">
      <c r="A13" s="11"/>
      <c r="B13" s="167" t="s">
        <v>12</v>
      </c>
      <c r="C13" s="168"/>
      <c r="D13" s="18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7"/>
      <c r="Z13" s="15"/>
      <c r="AA13" s="3"/>
      <c r="AB13" s="3"/>
      <c r="AC13" s="3"/>
    </row>
    <row r="14" spans="1:29" ht="66" customHeight="1">
      <c r="A14" s="11"/>
      <c r="B14" s="169"/>
      <c r="C14" s="172"/>
      <c r="D14" s="21"/>
      <c r="E14" s="175" t="s">
        <v>13</v>
      </c>
      <c r="F14" s="175"/>
      <c r="G14" s="175"/>
      <c r="H14" s="175"/>
      <c r="I14" s="175"/>
      <c r="J14" s="175"/>
      <c r="K14" s="175"/>
      <c r="L14" s="175"/>
      <c r="M14" s="175"/>
      <c r="N14" s="175"/>
      <c r="O14" s="175"/>
      <c r="P14" s="175"/>
      <c r="Q14" s="175"/>
      <c r="R14" s="175"/>
      <c r="S14" s="175"/>
      <c r="T14" s="175"/>
      <c r="U14" s="175"/>
      <c r="V14" s="175"/>
      <c r="W14" s="175"/>
      <c r="X14" s="175"/>
      <c r="Y14" s="17"/>
      <c r="Z14" s="15"/>
      <c r="AA14" s="3"/>
      <c r="AB14" s="3"/>
      <c r="AC14" s="3"/>
    </row>
    <row r="15" spans="1:29" ht="6" customHeight="1">
      <c r="A15" s="11"/>
      <c r="B15" s="173"/>
      <c r="C15" s="174"/>
      <c r="D15" s="26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8"/>
      <c r="Z15" s="15"/>
      <c r="AA15" s="4"/>
      <c r="AB15" s="3"/>
      <c r="AC15" s="3"/>
    </row>
  </sheetData>
  <sheetProtection formatColumns="0" formatRows="0" insertRows="0" deleteColumns="0" deleteRows="0" sort="0" autoFilter="0"/>
  <mergeCells count="12">
    <mergeCell ref="B11:C12"/>
    <mergeCell ref="E12:X12"/>
    <mergeCell ref="B13:C15"/>
    <mergeCell ref="E14:X14"/>
    <mergeCell ref="B2:G2"/>
    <mergeCell ref="B3:G3"/>
    <mergeCell ref="B5:Y5"/>
    <mergeCell ref="B6:C10"/>
    <mergeCell ref="F8:M8"/>
    <mergeCell ref="P8:X8"/>
    <mergeCell ref="F9:M9"/>
    <mergeCell ref="P9:X9"/>
  </mergeCells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"/>
  <sheetViews>
    <sheetView showGridLines="0" zoomScale="80" workbookViewId="0"/>
  </sheetViews>
  <sheetFormatPr defaultRowHeight="10.5" customHeight="1"/>
  <cols>
    <col min="1" max="1" width="9.140625" style="1"/>
  </cols>
  <sheetData>
    <row r="1" spans="1:1" ht="11.25" customHeight="1">
      <c r="A1" s="58"/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:F2"/>
  <sheetViews>
    <sheetView showGridLines="0" zoomScale="80" workbookViewId="0"/>
  </sheetViews>
  <sheetFormatPr defaultRowHeight="10.5" customHeight="1"/>
  <cols>
    <col min="1" max="1" width="9.140625" style="1"/>
  </cols>
  <sheetData>
    <row r="1" spans="1:6" ht="11.25" customHeight="1">
      <c r="A1" s="8"/>
    </row>
    <row r="2" spans="1:6" ht="10.5" customHeight="1">
      <c r="B2" t="s">
        <v>2084</v>
      </c>
      <c r="C2" t="s">
        <v>2085</v>
      </c>
      <c r="D2" t="s">
        <v>2086</v>
      </c>
      <c r="E2" t="s">
        <v>2087</v>
      </c>
      <c r="F2" t="s">
        <v>2088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:C2"/>
  <sheetViews>
    <sheetView showGridLines="0" zoomScale="80" workbookViewId="0"/>
  </sheetViews>
  <sheetFormatPr defaultRowHeight="10.5" customHeight="1"/>
  <cols>
    <col min="1" max="1" width="9.140625" style="1"/>
  </cols>
  <sheetData>
    <row r="1" spans="1:3" ht="11.25" customHeight="1">
      <c r="A1" s="8" t="s">
        <v>800</v>
      </c>
      <c r="B1" t="s">
        <v>2089</v>
      </c>
      <c r="C1" s="154"/>
    </row>
    <row r="2" spans="1:3" ht="10.5" customHeight="1">
      <c r="A2" s="1" t="s">
        <v>811</v>
      </c>
      <c r="B2" t="s">
        <v>2090</v>
      </c>
      <c r="C2" t="s">
        <v>2091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:B99"/>
  <sheetViews>
    <sheetView showGridLines="0" zoomScale="80" workbookViewId="0"/>
  </sheetViews>
  <sheetFormatPr defaultRowHeight="10.5" customHeight="1"/>
  <cols>
    <col min="1" max="1" width="9.140625" style="1"/>
    <col min="2" max="2" width="95" style="1" customWidth="1"/>
  </cols>
  <sheetData>
    <row r="1" spans="1:2" ht="11.25" customHeight="1">
      <c r="A1" s="1" t="s">
        <v>800</v>
      </c>
      <c r="B1" s="1" t="s">
        <v>45</v>
      </c>
    </row>
    <row r="2" spans="1:2" ht="11.25" customHeight="1">
      <c r="A2" s="1" t="s">
        <v>811</v>
      </c>
      <c r="B2" s="50" t="s">
        <v>2092</v>
      </c>
    </row>
    <row r="3" spans="1:2" ht="11.25" customHeight="1">
      <c r="B3" s="50" t="s">
        <v>2093</v>
      </c>
    </row>
    <row r="4" spans="1:2" ht="11.25" customHeight="1">
      <c r="B4" s="50" t="s">
        <v>2094</v>
      </c>
    </row>
    <row r="5" spans="1:2" ht="11.25" customHeight="1">
      <c r="B5" s="50" t="s">
        <v>2095</v>
      </c>
    </row>
    <row r="6" spans="1:2" ht="11.25" customHeight="1">
      <c r="B6" s="50" t="s">
        <v>2096</v>
      </c>
    </row>
    <row r="7" spans="1:2" ht="11.25" customHeight="1">
      <c r="B7" s="50" t="s">
        <v>46</v>
      </c>
    </row>
    <row r="8" spans="1:2" ht="11.25" customHeight="1">
      <c r="B8" s="50" t="s">
        <v>2097</v>
      </c>
    </row>
    <row r="9" spans="1:2" ht="11.25" customHeight="1">
      <c r="B9" s="50" t="s">
        <v>2098</v>
      </c>
    </row>
    <row r="10" spans="1:2" ht="11.25" customHeight="1">
      <c r="B10" s="50" t="s">
        <v>2099</v>
      </c>
    </row>
    <row r="11" spans="1:2" ht="11.25" customHeight="1">
      <c r="B11" s="50" t="s">
        <v>2100</v>
      </c>
    </row>
    <row r="12" spans="1:2" ht="11.25" customHeight="1">
      <c r="B12" s="50" t="s">
        <v>2101</v>
      </c>
    </row>
    <row r="13" spans="1:2" ht="11.25" customHeight="1">
      <c r="B13" s="50" t="s">
        <v>2102</v>
      </c>
    </row>
    <row r="14" spans="1:2" ht="11.25" customHeight="1">
      <c r="B14" s="50" t="s">
        <v>2103</v>
      </c>
    </row>
    <row r="15" spans="1:2" ht="11.25" customHeight="1">
      <c r="B15" s="50" t="s">
        <v>2104</v>
      </c>
    </row>
    <row r="16" spans="1:2" ht="11.25" customHeight="1">
      <c r="B16" s="50" t="s">
        <v>2105</v>
      </c>
    </row>
    <row r="17" spans="2:2" ht="11.25" customHeight="1">
      <c r="B17" s="50" t="s">
        <v>2106</v>
      </c>
    </row>
    <row r="18" spans="2:2" ht="11.25" customHeight="1">
      <c r="B18" s="50" t="s">
        <v>2107</v>
      </c>
    </row>
    <row r="19" spans="2:2" ht="11.25" customHeight="1">
      <c r="B19" s="50" t="s">
        <v>2108</v>
      </c>
    </row>
    <row r="20" spans="2:2" ht="11.25" customHeight="1">
      <c r="B20" s="50" t="s">
        <v>2109</v>
      </c>
    </row>
    <row r="21" spans="2:2" ht="11.25" customHeight="1">
      <c r="B21" s="50" t="s">
        <v>2110</v>
      </c>
    </row>
    <row r="22" spans="2:2" ht="11.25" customHeight="1">
      <c r="B22" s="50" t="s">
        <v>2111</v>
      </c>
    </row>
    <row r="23" spans="2:2" ht="11.25" customHeight="1">
      <c r="B23" s="50" t="s">
        <v>2112</v>
      </c>
    </row>
    <row r="24" spans="2:2" ht="11.25" customHeight="1">
      <c r="B24" s="50" t="s">
        <v>2113</v>
      </c>
    </row>
    <row r="25" spans="2:2" ht="11.25" customHeight="1">
      <c r="B25" s="50" t="s">
        <v>2114</v>
      </c>
    </row>
    <row r="26" spans="2:2" ht="11.25" customHeight="1">
      <c r="B26" s="50" t="s">
        <v>2115</v>
      </c>
    </row>
    <row r="27" spans="2:2" ht="11.25" customHeight="1">
      <c r="B27" s="50" t="s">
        <v>2116</v>
      </c>
    </row>
    <row r="28" spans="2:2" ht="11.25" customHeight="1">
      <c r="B28" s="50" t="s">
        <v>2117</v>
      </c>
    </row>
    <row r="29" spans="2:2" ht="11.25" customHeight="1">
      <c r="B29" s="50" t="s">
        <v>2118</v>
      </c>
    </row>
    <row r="30" spans="2:2" ht="11.25" customHeight="1">
      <c r="B30" s="50" t="s">
        <v>2119</v>
      </c>
    </row>
    <row r="31" spans="2:2" ht="11.25" customHeight="1">
      <c r="B31" s="50" t="s">
        <v>2120</v>
      </c>
    </row>
    <row r="32" spans="2:2" ht="11.25" customHeight="1">
      <c r="B32" s="50" t="s">
        <v>2121</v>
      </c>
    </row>
    <row r="33" spans="2:2" ht="11.25" customHeight="1">
      <c r="B33" s="50" t="s">
        <v>2122</v>
      </c>
    </row>
    <row r="34" spans="2:2" ht="11.25" customHeight="1">
      <c r="B34" s="50" t="s">
        <v>2123</v>
      </c>
    </row>
    <row r="35" spans="2:2" ht="11.25" customHeight="1">
      <c r="B35" s="50" t="s">
        <v>2124</v>
      </c>
    </row>
    <row r="36" spans="2:2" ht="11.25" customHeight="1">
      <c r="B36" s="50" t="s">
        <v>2125</v>
      </c>
    </row>
    <row r="37" spans="2:2" ht="11.25" customHeight="1">
      <c r="B37" s="50" t="s">
        <v>2126</v>
      </c>
    </row>
    <row r="38" spans="2:2" ht="11.25" customHeight="1">
      <c r="B38" s="50" t="s">
        <v>2127</v>
      </c>
    </row>
    <row r="39" spans="2:2" ht="11.25" customHeight="1">
      <c r="B39" s="50" t="s">
        <v>2128</v>
      </c>
    </row>
    <row r="40" spans="2:2" ht="11.25" customHeight="1">
      <c r="B40" s="50" t="s">
        <v>2129</v>
      </c>
    </row>
    <row r="41" spans="2:2" ht="11.25" customHeight="1">
      <c r="B41" s="50" t="s">
        <v>2130</v>
      </c>
    </row>
    <row r="42" spans="2:2" ht="11.25" customHeight="1">
      <c r="B42" s="50" t="s">
        <v>2131</v>
      </c>
    </row>
    <row r="43" spans="2:2" ht="11.25" customHeight="1">
      <c r="B43" s="50" t="s">
        <v>2132</v>
      </c>
    </row>
    <row r="44" spans="2:2" ht="11.25" customHeight="1">
      <c r="B44" s="50" t="s">
        <v>2133</v>
      </c>
    </row>
    <row r="45" spans="2:2" ht="11.25" customHeight="1">
      <c r="B45" s="50" t="s">
        <v>2134</v>
      </c>
    </row>
    <row r="46" spans="2:2" ht="11.25" customHeight="1">
      <c r="B46" s="50" t="s">
        <v>2135</v>
      </c>
    </row>
    <row r="47" spans="2:2" ht="11.25" customHeight="1">
      <c r="B47" s="50" t="s">
        <v>2136</v>
      </c>
    </row>
    <row r="48" spans="2:2" ht="11.25" customHeight="1">
      <c r="B48" s="50" t="s">
        <v>2137</v>
      </c>
    </row>
    <row r="49" spans="2:2" ht="11.25" customHeight="1">
      <c r="B49" s="50" t="s">
        <v>2138</v>
      </c>
    </row>
    <row r="50" spans="2:2" ht="11.25" customHeight="1">
      <c r="B50" s="50" t="s">
        <v>2139</v>
      </c>
    </row>
    <row r="51" spans="2:2" ht="11.25" customHeight="1">
      <c r="B51" s="50" t="s">
        <v>2140</v>
      </c>
    </row>
    <row r="52" spans="2:2" ht="11.25" customHeight="1">
      <c r="B52" s="50" t="s">
        <v>2141</v>
      </c>
    </row>
    <row r="53" spans="2:2" ht="11.25" customHeight="1">
      <c r="B53" s="50" t="s">
        <v>2142</v>
      </c>
    </row>
    <row r="54" spans="2:2" ht="11.25" customHeight="1">
      <c r="B54" s="50" t="s">
        <v>2143</v>
      </c>
    </row>
    <row r="55" spans="2:2" ht="11.25" customHeight="1">
      <c r="B55" s="50" t="s">
        <v>2144</v>
      </c>
    </row>
    <row r="56" spans="2:2" ht="11.25" customHeight="1">
      <c r="B56" s="50" t="s">
        <v>2145</v>
      </c>
    </row>
    <row r="57" spans="2:2" ht="11.25" customHeight="1">
      <c r="B57" s="50" t="s">
        <v>2146</v>
      </c>
    </row>
    <row r="58" spans="2:2" ht="11.25" customHeight="1">
      <c r="B58" s="50" t="s">
        <v>2147</v>
      </c>
    </row>
    <row r="59" spans="2:2" ht="11.25" customHeight="1">
      <c r="B59" s="50" t="s">
        <v>2148</v>
      </c>
    </row>
    <row r="60" spans="2:2" ht="11.25" customHeight="1">
      <c r="B60" s="50" t="s">
        <v>2149</v>
      </c>
    </row>
    <row r="61" spans="2:2" ht="11.25" customHeight="1">
      <c r="B61" s="50" t="s">
        <v>2150</v>
      </c>
    </row>
    <row r="62" spans="2:2" ht="11.25" customHeight="1">
      <c r="B62" s="50" t="s">
        <v>2151</v>
      </c>
    </row>
    <row r="63" spans="2:2" ht="11.25" customHeight="1">
      <c r="B63" s="50" t="s">
        <v>2152</v>
      </c>
    </row>
    <row r="64" spans="2:2" ht="11.25" customHeight="1">
      <c r="B64" s="50" t="s">
        <v>2153</v>
      </c>
    </row>
    <row r="65" spans="2:2" ht="11.25" customHeight="1">
      <c r="B65" s="50" t="s">
        <v>2154</v>
      </c>
    </row>
    <row r="66" spans="2:2" ht="11.25" customHeight="1">
      <c r="B66" s="50" t="s">
        <v>2155</v>
      </c>
    </row>
    <row r="67" spans="2:2" ht="11.25" customHeight="1">
      <c r="B67" s="50" t="s">
        <v>2156</v>
      </c>
    </row>
    <row r="68" spans="2:2" ht="11.25" customHeight="1">
      <c r="B68" s="50" t="s">
        <v>2157</v>
      </c>
    </row>
    <row r="69" spans="2:2" ht="11.25" customHeight="1">
      <c r="B69" s="50" t="s">
        <v>2158</v>
      </c>
    </row>
    <row r="70" spans="2:2" ht="11.25" customHeight="1">
      <c r="B70" s="50" t="s">
        <v>2159</v>
      </c>
    </row>
    <row r="71" spans="2:2" ht="11.25" customHeight="1">
      <c r="B71" s="50" t="s">
        <v>2160</v>
      </c>
    </row>
    <row r="72" spans="2:2" ht="11.25" customHeight="1">
      <c r="B72" s="50" t="s">
        <v>2161</v>
      </c>
    </row>
    <row r="73" spans="2:2" ht="11.25" customHeight="1">
      <c r="B73" s="50" t="s">
        <v>2162</v>
      </c>
    </row>
    <row r="74" spans="2:2" ht="11.25" customHeight="1">
      <c r="B74" s="50" t="s">
        <v>2163</v>
      </c>
    </row>
    <row r="75" spans="2:2" ht="11.25" customHeight="1">
      <c r="B75" s="50" t="s">
        <v>2164</v>
      </c>
    </row>
    <row r="76" spans="2:2" ht="11.25" customHeight="1">
      <c r="B76" s="50" t="s">
        <v>2165</v>
      </c>
    </row>
    <row r="77" spans="2:2" ht="11.25" customHeight="1">
      <c r="B77" s="50" t="s">
        <v>2166</v>
      </c>
    </row>
    <row r="78" spans="2:2" ht="11.25" customHeight="1">
      <c r="B78" s="50" t="s">
        <v>2167</v>
      </c>
    </row>
    <row r="79" spans="2:2" ht="11.25" customHeight="1">
      <c r="B79" s="50" t="s">
        <v>2168</v>
      </c>
    </row>
    <row r="80" spans="2:2" ht="11.25" customHeight="1">
      <c r="B80" s="50" t="s">
        <v>2169</v>
      </c>
    </row>
    <row r="81" spans="2:2" ht="11.25" customHeight="1">
      <c r="B81" s="50" t="s">
        <v>2170</v>
      </c>
    </row>
    <row r="82" spans="2:2" ht="11.25" customHeight="1">
      <c r="B82" s="50" t="s">
        <v>2171</v>
      </c>
    </row>
    <row r="83" spans="2:2" ht="11.25" customHeight="1">
      <c r="B83" s="50" t="s">
        <v>2172</v>
      </c>
    </row>
    <row r="84" spans="2:2" ht="11.25" customHeight="1">
      <c r="B84" s="50" t="s">
        <v>2173</v>
      </c>
    </row>
    <row r="85" spans="2:2" ht="11.25" customHeight="1">
      <c r="B85" s="50" t="s">
        <v>2174</v>
      </c>
    </row>
    <row r="86" spans="2:2" ht="11.25" customHeight="1">
      <c r="B86" s="50" t="s">
        <v>2175</v>
      </c>
    </row>
    <row r="87" spans="2:2" ht="11.25" customHeight="1">
      <c r="B87" s="50" t="s">
        <v>2176</v>
      </c>
    </row>
    <row r="88" spans="2:2" ht="11.25" customHeight="1">
      <c r="B88" s="50" t="s">
        <v>2177</v>
      </c>
    </row>
    <row r="89" spans="2:2" ht="11.25" customHeight="1">
      <c r="B89" s="50" t="s">
        <v>2178</v>
      </c>
    </row>
    <row r="90" spans="2:2" ht="11.25" customHeight="1">
      <c r="B90" s="50" t="s">
        <v>2179</v>
      </c>
    </row>
    <row r="91" spans="2:2" ht="11.25" customHeight="1">
      <c r="B91" s="50" t="s">
        <v>2180</v>
      </c>
    </row>
    <row r="92" spans="2:2" ht="11.25" customHeight="1">
      <c r="B92" s="50" t="s">
        <v>2181</v>
      </c>
    </row>
    <row r="93" spans="2:2" ht="11.25" customHeight="1">
      <c r="B93" s="50" t="s">
        <v>2182</v>
      </c>
    </row>
    <row r="94" spans="2:2" ht="11.25" customHeight="1">
      <c r="B94" s="50" t="s">
        <v>2183</v>
      </c>
    </row>
    <row r="95" spans="2:2" ht="11.25" customHeight="1">
      <c r="B95" s="50" t="s">
        <v>2184</v>
      </c>
    </row>
    <row r="96" spans="2:2" ht="11.25" customHeight="1">
      <c r="B96" s="50" t="s">
        <v>2185</v>
      </c>
    </row>
    <row r="97" spans="2:2" ht="11.25" customHeight="1">
      <c r="B97" s="50" t="s">
        <v>2186</v>
      </c>
    </row>
    <row r="98" spans="2:2" ht="11.25" customHeight="1">
      <c r="B98" s="50" t="s">
        <v>2187</v>
      </c>
    </row>
    <row r="99" spans="2:2" ht="11.25" customHeight="1">
      <c r="B99" s="50" t="s">
        <v>2188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:C12"/>
  <sheetViews>
    <sheetView showGridLines="0" zoomScale="80" workbookViewId="0"/>
  </sheetViews>
  <sheetFormatPr defaultRowHeight="10.5" customHeight="1"/>
  <cols>
    <col min="1" max="1" width="9.140625" style="1"/>
  </cols>
  <sheetData>
    <row r="1" spans="1:3" ht="11.25" customHeight="1">
      <c r="A1" s="55" t="s">
        <v>2189</v>
      </c>
      <c r="B1" t="s">
        <v>2190</v>
      </c>
      <c r="C1" t="s">
        <v>2191</v>
      </c>
    </row>
    <row r="2" spans="1:3" ht="10.5" customHeight="1">
      <c r="A2" s="1" t="s">
        <v>118</v>
      </c>
      <c r="B2" t="s">
        <v>115</v>
      </c>
      <c r="C2" t="s">
        <v>119</v>
      </c>
    </row>
    <row r="3" spans="1:3" ht="10.5" customHeight="1">
      <c r="A3" s="1" t="s">
        <v>128</v>
      </c>
      <c r="B3" t="s">
        <v>115</v>
      </c>
      <c r="C3" t="s">
        <v>129</v>
      </c>
    </row>
    <row r="4" spans="1:3" ht="10.5" customHeight="1">
      <c r="A4" s="1" t="s">
        <v>122</v>
      </c>
      <c r="B4" t="s">
        <v>115</v>
      </c>
      <c r="C4" t="s">
        <v>123</v>
      </c>
    </row>
    <row r="5" spans="1:3" ht="10.5" customHeight="1">
      <c r="A5" s="1" t="s">
        <v>120</v>
      </c>
      <c r="B5" t="s">
        <v>115</v>
      </c>
      <c r="C5" t="s">
        <v>121</v>
      </c>
    </row>
    <row r="6" spans="1:3" ht="10.5" customHeight="1">
      <c r="A6" s="1" t="s">
        <v>116</v>
      </c>
      <c r="B6" t="s">
        <v>115</v>
      </c>
      <c r="C6" t="s">
        <v>117</v>
      </c>
    </row>
    <row r="7" spans="1:3" ht="10.5" customHeight="1">
      <c r="A7" s="1" t="s">
        <v>111</v>
      </c>
      <c r="B7" t="s">
        <v>115</v>
      </c>
      <c r="C7" t="s">
        <v>113</v>
      </c>
    </row>
    <row r="8" spans="1:3" ht="10.5" customHeight="1">
      <c r="A8" s="1" t="s">
        <v>132</v>
      </c>
      <c r="B8" t="s">
        <v>115</v>
      </c>
      <c r="C8" t="s">
        <v>133</v>
      </c>
    </row>
    <row r="9" spans="1:3" ht="10.5" customHeight="1">
      <c r="A9" s="1" t="s">
        <v>130</v>
      </c>
      <c r="B9" t="s">
        <v>115</v>
      </c>
      <c r="C9" t="s">
        <v>131</v>
      </c>
    </row>
    <row r="10" spans="1:3" ht="10.5" customHeight="1">
      <c r="A10" s="1" t="s">
        <v>134</v>
      </c>
      <c r="B10" t="s">
        <v>115</v>
      </c>
      <c r="C10" t="s">
        <v>135</v>
      </c>
    </row>
    <row r="11" spans="1:3" ht="10.5" customHeight="1">
      <c r="A11" s="1" t="s">
        <v>126</v>
      </c>
      <c r="B11" t="s">
        <v>115</v>
      </c>
      <c r="C11" t="s">
        <v>127</v>
      </c>
    </row>
    <row r="12" spans="1:3" ht="10.5" customHeight="1">
      <c r="A12" s="1" t="s">
        <v>124</v>
      </c>
      <c r="B12" t="s">
        <v>115</v>
      </c>
      <c r="C12" t="s">
        <v>125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114"/>
  <sheetViews>
    <sheetView showGridLines="0" topLeftCell="D1" workbookViewId="0">
      <pane ySplit="4" topLeftCell="A61" activePane="bottomLeft" state="frozen"/>
      <selection pane="bottomLeft" activeCell="E4" sqref="E4:H73"/>
    </sheetView>
  </sheetViews>
  <sheetFormatPr defaultRowHeight="10.5" customHeight="1"/>
  <cols>
    <col min="1" max="3" width="9.140625" style="1" hidden="1"/>
    <col min="4" max="4" width="2.7109375" style="1" customWidth="1"/>
    <col min="5" max="5" width="19.7109375" style="1" customWidth="1"/>
    <col min="6" max="6" width="22.7109375" style="1" customWidth="1"/>
    <col min="7" max="7" width="0.140625" style="1" customWidth="1"/>
    <col min="8" max="8" width="74.7109375" style="1" customWidth="1"/>
    <col min="9" max="9" width="1.7109375" style="1" customWidth="1"/>
    <col min="10" max="13" width="2.7109375" style="1" hidden="1" customWidth="1"/>
    <col min="14" max="14" width="12.7109375" style="1" hidden="1" customWidth="1"/>
    <col min="15" max="15" width="2.7109375" style="1" hidden="1" customWidth="1"/>
    <col min="16" max="16" width="12.7109375" style="1" hidden="1" customWidth="1"/>
    <col min="17" max="17" width="2.7109375" style="1" hidden="1" customWidth="1"/>
    <col min="18" max="18" width="1.7109375" style="1" customWidth="1"/>
    <col min="19" max="19" width="54.7109375" style="1" customWidth="1"/>
    <col min="20" max="21" width="1.7109375" style="1" customWidth="1"/>
    <col min="22" max="22" width="14.7109375" style="1" hidden="1" customWidth="1"/>
  </cols>
  <sheetData>
    <row r="1" spans="1:22" ht="11.25" hidden="1" customHeight="1">
      <c r="A1" s="99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</row>
    <row r="2" spans="1:22" ht="3" customHeight="1">
      <c r="A2" s="29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</row>
    <row r="3" spans="1:22" ht="15" customHeight="1">
      <c r="A3" s="8"/>
      <c r="B3" s="8"/>
      <c r="C3" s="8"/>
      <c r="D3" s="8"/>
      <c r="E3" s="30" t="s">
        <v>14</v>
      </c>
      <c r="F3" s="31"/>
      <c r="G3" s="31"/>
      <c r="H3" s="31"/>
      <c r="I3" s="8"/>
      <c r="J3" s="8"/>
      <c r="K3" s="8"/>
      <c r="L3" s="8"/>
      <c r="M3" s="8"/>
      <c r="N3" s="8"/>
      <c r="O3" s="8"/>
      <c r="P3" s="8"/>
    </row>
    <row r="4" spans="1:22" ht="29.25" customHeight="1">
      <c r="A4" s="29"/>
      <c r="B4" s="8"/>
      <c r="C4" s="8"/>
      <c r="D4" s="8"/>
      <c r="E4" s="188" t="s">
        <v>15</v>
      </c>
      <c r="F4" s="188"/>
      <c r="G4" s="188"/>
      <c r="H4" s="188"/>
      <c r="I4" s="32"/>
      <c r="J4" s="8"/>
      <c r="K4" s="8"/>
      <c r="L4" s="8"/>
      <c r="M4" s="8"/>
      <c r="N4" s="8"/>
      <c r="O4" s="8"/>
      <c r="P4" s="8"/>
      <c r="S4" s="75" t="s">
        <v>16</v>
      </c>
    </row>
    <row r="5" spans="1:22" ht="9" customHeight="1">
      <c r="A5" s="29"/>
      <c r="B5" s="8"/>
      <c r="C5" s="8"/>
      <c r="D5" s="8"/>
      <c r="E5" s="35"/>
      <c r="F5" s="34"/>
      <c r="G5" s="34"/>
      <c r="H5" s="34"/>
      <c r="I5" s="8"/>
      <c r="J5" s="8"/>
      <c r="K5" s="8"/>
      <c r="L5" s="8"/>
      <c r="M5" s="8"/>
      <c r="N5" s="8"/>
      <c r="O5" s="8"/>
      <c r="P5" s="31"/>
      <c r="S5" s="81"/>
    </row>
    <row r="6" spans="1:22" ht="24" customHeight="1">
      <c r="A6" s="29"/>
      <c r="B6" s="8"/>
      <c r="C6" s="8"/>
      <c r="D6" s="31"/>
      <c r="E6" s="181" t="s">
        <v>17</v>
      </c>
      <c r="F6" s="181"/>
      <c r="G6" s="48"/>
      <c r="H6" s="37" t="s">
        <v>18</v>
      </c>
      <c r="I6" s="36"/>
      <c r="J6" s="8"/>
      <c r="K6" s="8"/>
      <c r="L6" s="8"/>
      <c r="M6" s="8"/>
      <c r="N6" s="100"/>
      <c r="O6" s="31"/>
      <c r="P6" s="38" t="s">
        <v>19</v>
      </c>
      <c r="S6" s="75" t="s">
        <v>20</v>
      </c>
      <c r="V6" s="105" t="s">
        <v>21</v>
      </c>
    </row>
    <row r="7" spans="1:22" ht="3" customHeight="1">
      <c r="A7" s="29"/>
      <c r="B7" s="8"/>
      <c r="C7" s="8"/>
      <c r="D7" s="8"/>
      <c r="E7" s="45"/>
      <c r="F7" s="46"/>
      <c r="G7" s="33"/>
      <c r="H7" s="39"/>
      <c r="I7" s="8"/>
      <c r="J7" s="8"/>
      <c r="K7" s="8"/>
      <c r="L7" s="8"/>
      <c r="M7" s="8"/>
      <c r="N7" s="100"/>
      <c r="O7" s="8"/>
      <c r="P7" s="39"/>
      <c r="S7" s="81"/>
      <c r="V7" s="102"/>
    </row>
    <row r="8" spans="1:22" ht="18" customHeight="1">
      <c r="A8" s="29"/>
      <c r="B8" s="58"/>
      <c r="C8" s="58"/>
      <c r="D8" s="58"/>
      <c r="E8" s="141" t="str">
        <f>HYPERLINK("https://sp.eias.ru/knowledgebase.php?article=125","Как использовать?")</f>
        <v>Как использовать?</v>
      </c>
      <c r="F8" s="46"/>
      <c r="G8" s="57"/>
      <c r="H8" s="76" t="s">
        <v>22</v>
      </c>
      <c r="I8" s="58"/>
      <c r="J8" s="58"/>
      <c r="K8" s="58"/>
      <c r="L8" s="58"/>
      <c r="M8" s="58"/>
      <c r="N8" s="100"/>
      <c r="O8" s="58"/>
      <c r="P8" s="31"/>
      <c r="S8" s="75" t="s">
        <v>23</v>
      </c>
      <c r="V8" s="102"/>
    </row>
    <row r="9" spans="1:22" ht="3" customHeight="1">
      <c r="A9" s="29"/>
      <c r="B9" s="58"/>
      <c r="C9" s="58"/>
      <c r="D9" s="58"/>
      <c r="E9" s="47"/>
      <c r="F9" s="31"/>
      <c r="G9" s="57"/>
      <c r="H9" s="48"/>
      <c r="I9" s="58"/>
      <c r="J9" s="58"/>
      <c r="K9" s="58"/>
      <c r="L9" s="58"/>
      <c r="M9" s="58"/>
      <c r="N9" s="100"/>
      <c r="O9" s="58"/>
      <c r="P9" s="31"/>
      <c r="S9" s="81"/>
      <c r="V9" s="102"/>
    </row>
    <row r="10" spans="1:22" ht="3" customHeight="1">
      <c r="A10" s="29"/>
      <c r="B10" s="58"/>
      <c r="C10" s="58"/>
      <c r="D10" s="58"/>
      <c r="E10" s="47"/>
      <c r="F10" s="31"/>
      <c r="G10" s="57"/>
      <c r="H10" s="77"/>
      <c r="I10" s="58"/>
      <c r="J10" s="58"/>
      <c r="K10" s="58"/>
      <c r="L10" s="58"/>
      <c r="M10" s="58"/>
      <c r="N10" s="100"/>
      <c r="O10" s="58"/>
      <c r="P10" s="74"/>
      <c r="S10" s="185" t="s">
        <v>24</v>
      </c>
      <c r="V10" s="102"/>
    </row>
    <row r="11" spans="1:22" ht="18" customHeight="1">
      <c r="A11" s="29"/>
      <c r="B11" s="8"/>
      <c r="C11" s="8"/>
      <c r="D11" s="31"/>
      <c r="E11" s="181" t="s">
        <v>25</v>
      </c>
      <c r="F11" s="181"/>
      <c r="G11" s="31"/>
      <c r="H11" s="97" t="s">
        <v>26</v>
      </c>
      <c r="I11" s="36"/>
      <c r="J11" s="8"/>
      <c r="K11" s="8"/>
      <c r="L11" s="8"/>
      <c r="M11" s="8"/>
      <c r="N11" s="100"/>
      <c r="O11" s="31"/>
      <c r="P11" s="38" t="s">
        <v>19</v>
      </c>
      <c r="S11" s="186"/>
      <c r="V11" s="105" t="s">
        <v>27</v>
      </c>
    </row>
    <row r="12" spans="1:22" ht="18" customHeight="1">
      <c r="A12" s="29"/>
      <c r="B12" s="8"/>
      <c r="C12" s="8"/>
      <c r="D12" s="31"/>
      <c r="E12" s="181" t="s">
        <v>28</v>
      </c>
      <c r="F12" s="181"/>
      <c r="G12" s="31"/>
      <c r="H12" s="59" t="s">
        <v>29</v>
      </c>
      <c r="I12" s="36"/>
      <c r="J12" s="8"/>
      <c r="K12" s="8"/>
      <c r="L12" s="8"/>
      <c r="M12" s="8"/>
      <c r="N12" s="100"/>
      <c r="O12" s="31"/>
      <c r="P12" s="38" t="s">
        <v>19</v>
      </c>
      <c r="S12" s="186"/>
      <c r="V12" s="103" t="s">
        <v>30</v>
      </c>
    </row>
    <row r="13" spans="1:22" ht="3" customHeight="1">
      <c r="A13" s="29"/>
      <c r="B13" s="58"/>
      <c r="C13" s="58"/>
      <c r="D13" s="58"/>
      <c r="E13" s="47"/>
      <c r="F13" s="31"/>
      <c r="G13" s="57"/>
      <c r="H13" s="34"/>
      <c r="I13" s="58"/>
      <c r="J13" s="58"/>
      <c r="K13" s="58"/>
      <c r="L13" s="58"/>
      <c r="M13" s="58"/>
      <c r="N13" s="100"/>
      <c r="O13" s="58"/>
      <c r="P13" s="39"/>
      <c r="S13" s="187"/>
      <c r="V13" s="102"/>
    </row>
    <row r="14" spans="1:22" ht="3" customHeight="1">
      <c r="A14" s="29"/>
      <c r="B14" s="8"/>
      <c r="C14" s="8"/>
      <c r="D14" s="8"/>
      <c r="E14" s="47"/>
      <c r="F14" s="31"/>
      <c r="G14" s="33"/>
      <c r="H14" s="48"/>
      <c r="I14" s="8"/>
      <c r="J14" s="8"/>
      <c r="K14" s="8"/>
      <c r="L14" s="8"/>
      <c r="M14" s="8"/>
      <c r="N14" s="100"/>
      <c r="O14" s="8"/>
      <c r="P14" s="31"/>
      <c r="S14" s="81"/>
      <c r="V14" s="102"/>
    </row>
    <row r="15" spans="1:22" ht="3" customHeight="1">
      <c r="A15" s="29"/>
      <c r="B15" s="58"/>
      <c r="C15" s="58"/>
      <c r="D15" s="58"/>
      <c r="E15" s="47"/>
      <c r="F15" s="31"/>
      <c r="G15" s="57"/>
      <c r="H15" s="77"/>
      <c r="I15" s="58"/>
      <c r="J15" s="58"/>
      <c r="K15" s="58"/>
      <c r="L15" s="58"/>
      <c r="M15" s="58"/>
      <c r="N15" s="100"/>
      <c r="O15" s="58"/>
      <c r="P15" s="74"/>
      <c r="S15" s="182" t="s">
        <v>31</v>
      </c>
      <c r="V15" s="102"/>
    </row>
    <row r="16" spans="1:22" ht="11.25" hidden="1" customHeight="1">
      <c r="A16" s="8"/>
      <c r="B16" s="8"/>
      <c r="C16" s="8"/>
      <c r="D16" s="31"/>
      <c r="E16" s="189" t="s">
        <v>32</v>
      </c>
      <c r="F16" s="189"/>
      <c r="G16" s="49"/>
      <c r="H16" s="41"/>
      <c r="I16" s="36"/>
      <c r="J16" s="8"/>
      <c r="K16" s="8"/>
      <c r="L16" s="8"/>
      <c r="M16" s="8"/>
      <c r="N16" s="100"/>
      <c r="O16" s="31"/>
      <c r="P16" s="39"/>
      <c r="S16" s="183"/>
      <c r="V16" s="102"/>
    </row>
    <row r="17" spans="1:22" ht="5.25" hidden="1" customHeight="1">
      <c r="A17" s="29"/>
      <c r="B17" s="8"/>
      <c r="C17" s="8"/>
      <c r="D17" s="8"/>
      <c r="E17" s="45"/>
      <c r="F17" s="46"/>
      <c r="G17" s="33"/>
      <c r="H17" s="34"/>
      <c r="I17" s="8"/>
      <c r="J17" s="8"/>
      <c r="K17" s="8"/>
      <c r="L17" s="8"/>
      <c r="M17" s="8"/>
      <c r="N17" s="100"/>
      <c r="O17" s="8"/>
      <c r="P17" s="39"/>
      <c r="S17" s="183"/>
      <c r="V17" s="102"/>
    </row>
    <row r="18" spans="1:22" ht="39" customHeight="1">
      <c r="A18" s="40"/>
      <c r="B18" s="8"/>
      <c r="C18" s="8"/>
      <c r="D18" s="31"/>
      <c r="E18" s="181" t="s">
        <v>33</v>
      </c>
      <c r="F18" s="181"/>
      <c r="G18" s="48"/>
      <c r="H18" s="37" t="s">
        <v>34</v>
      </c>
      <c r="I18" s="36"/>
      <c r="J18" s="8"/>
      <c r="K18" s="8"/>
      <c r="L18" s="8"/>
      <c r="M18" s="8"/>
      <c r="N18" s="100"/>
      <c r="O18" s="31"/>
      <c r="P18" s="38" t="s">
        <v>19</v>
      </c>
      <c r="S18" s="183"/>
      <c r="V18" s="105" t="s">
        <v>35</v>
      </c>
    </row>
    <row r="19" spans="1:22" ht="3" customHeight="1">
      <c r="A19" s="40"/>
      <c r="B19" s="40"/>
      <c r="C19" s="8"/>
      <c r="D19" s="43"/>
      <c r="E19" s="73"/>
      <c r="F19" s="73"/>
      <c r="G19" s="42"/>
      <c r="H19" s="44"/>
      <c r="I19" s="8"/>
      <c r="J19" s="8"/>
      <c r="K19" s="8"/>
      <c r="L19" s="8"/>
      <c r="M19" s="8"/>
      <c r="N19" s="100"/>
      <c r="O19" s="8"/>
      <c r="P19" s="39"/>
      <c r="S19" s="183"/>
      <c r="V19" s="102"/>
    </row>
    <row r="20" spans="1:22" ht="18" customHeight="1">
      <c r="A20" s="8"/>
      <c r="B20" s="8"/>
      <c r="C20" s="8"/>
      <c r="D20" s="31"/>
      <c r="E20" s="181" t="s">
        <v>36</v>
      </c>
      <c r="F20" s="181"/>
      <c r="G20" s="31"/>
      <c r="H20" s="51" t="s">
        <v>37</v>
      </c>
      <c r="I20" s="36"/>
      <c r="J20" s="8"/>
      <c r="K20" s="8"/>
      <c r="L20" s="8"/>
      <c r="M20" s="8"/>
      <c r="N20" s="100"/>
      <c r="O20" s="31"/>
      <c r="P20" s="38" t="s">
        <v>19</v>
      </c>
      <c r="S20" s="183"/>
      <c r="V20" s="105" t="s">
        <v>38</v>
      </c>
    </row>
    <row r="21" spans="1:22" ht="18" customHeight="1">
      <c r="A21" s="8"/>
      <c r="B21" s="8"/>
      <c r="C21" s="8"/>
      <c r="D21" s="31"/>
      <c r="E21" s="181" t="s">
        <v>39</v>
      </c>
      <c r="F21" s="181"/>
      <c r="G21" s="31"/>
      <c r="H21" s="51" t="s">
        <v>40</v>
      </c>
      <c r="I21" s="36"/>
      <c r="J21" s="8"/>
      <c r="K21" s="8"/>
      <c r="L21" s="8"/>
      <c r="M21" s="8"/>
      <c r="N21" s="100"/>
      <c r="O21" s="31"/>
      <c r="P21" s="38" t="s">
        <v>19</v>
      </c>
      <c r="S21" s="183"/>
      <c r="V21" s="105" t="s">
        <v>41</v>
      </c>
    </row>
    <row r="22" spans="1:22" ht="18" customHeight="1">
      <c r="A22" s="8"/>
      <c r="B22" s="8"/>
      <c r="C22" s="8"/>
      <c r="D22" s="31"/>
      <c r="E22" s="181" t="s">
        <v>42</v>
      </c>
      <c r="F22" s="181"/>
      <c r="G22" s="31"/>
      <c r="H22" s="51" t="s">
        <v>43</v>
      </c>
      <c r="I22" s="36"/>
      <c r="J22" s="8"/>
      <c r="K22" s="8"/>
      <c r="L22" s="8"/>
      <c r="M22" s="8"/>
      <c r="N22" s="100"/>
      <c r="O22" s="31"/>
      <c r="P22" s="38" t="s">
        <v>19</v>
      </c>
      <c r="S22" s="183"/>
      <c r="V22" s="105" t="s">
        <v>44</v>
      </c>
    </row>
    <row r="23" spans="1:22" ht="24" customHeight="1">
      <c r="A23" s="8"/>
      <c r="B23" s="8"/>
      <c r="C23" s="8"/>
      <c r="D23" s="31"/>
      <c r="E23" s="181" t="s">
        <v>45</v>
      </c>
      <c r="F23" s="181"/>
      <c r="G23" s="31"/>
      <c r="H23" s="52" t="s">
        <v>46</v>
      </c>
      <c r="I23" s="36"/>
      <c r="J23" s="8"/>
      <c r="K23" s="8"/>
      <c r="L23" s="8"/>
      <c r="M23" s="8"/>
      <c r="N23" s="100"/>
      <c r="O23" s="31"/>
      <c r="P23" s="38" t="s">
        <v>19</v>
      </c>
      <c r="S23" s="183"/>
      <c r="V23" s="104" t="s">
        <v>47</v>
      </c>
    </row>
    <row r="24" spans="1:22" ht="3" customHeight="1">
      <c r="A24" s="29"/>
      <c r="B24" s="58"/>
      <c r="C24" s="58"/>
      <c r="D24" s="58"/>
      <c r="E24" s="45"/>
      <c r="F24" s="46"/>
      <c r="G24" s="57"/>
      <c r="H24" s="39"/>
      <c r="I24" s="58"/>
      <c r="J24" s="58"/>
      <c r="K24" s="58"/>
      <c r="L24" s="58"/>
      <c r="M24" s="58"/>
      <c r="N24" s="100"/>
      <c r="O24" s="58"/>
      <c r="P24" s="39"/>
      <c r="S24" s="183"/>
      <c r="V24" s="102"/>
    </row>
    <row r="25" spans="1:22" ht="24" customHeight="1">
      <c r="A25" s="58"/>
      <c r="B25" s="58"/>
      <c r="C25" s="58"/>
      <c r="D25" s="31"/>
      <c r="E25" s="181" t="s">
        <v>48</v>
      </c>
      <c r="F25" s="181"/>
      <c r="G25" s="31"/>
      <c r="H25" s="56" t="s">
        <v>49</v>
      </c>
      <c r="I25" s="36"/>
      <c r="J25" s="58"/>
      <c r="K25" s="58"/>
      <c r="L25" s="58"/>
      <c r="M25" s="58"/>
      <c r="N25" s="100"/>
      <c r="O25" s="31"/>
      <c r="P25" s="83" t="s">
        <v>19</v>
      </c>
      <c r="S25" s="183"/>
      <c r="V25" s="105" t="s">
        <v>50</v>
      </c>
    </row>
    <row r="26" spans="1:22" ht="3" customHeight="1">
      <c r="A26" s="29"/>
      <c r="B26" s="8"/>
      <c r="C26" s="8"/>
      <c r="D26" s="8"/>
      <c r="E26" s="45"/>
      <c r="F26" s="46"/>
      <c r="G26" s="33"/>
      <c r="H26" s="39"/>
      <c r="I26" s="8"/>
      <c r="J26" s="8"/>
      <c r="K26" s="8"/>
      <c r="L26" s="8"/>
      <c r="M26" s="8"/>
      <c r="N26" s="100"/>
      <c r="O26" s="8"/>
      <c r="P26" s="31"/>
      <c r="S26" s="183"/>
      <c r="V26" s="102"/>
    </row>
    <row r="27" spans="1:22" ht="18" customHeight="1">
      <c r="A27" s="58"/>
      <c r="B27" s="58"/>
      <c r="C27" s="58"/>
      <c r="D27" s="31"/>
      <c r="E27" s="181" t="s">
        <v>51</v>
      </c>
      <c r="F27" s="181"/>
      <c r="G27" s="31"/>
      <c r="H27" s="52" t="s">
        <v>52</v>
      </c>
      <c r="I27" s="36"/>
      <c r="J27" s="58"/>
      <c r="K27" s="58"/>
      <c r="L27" s="58"/>
      <c r="M27" s="58"/>
      <c r="N27" s="100"/>
      <c r="O27" s="31"/>
      <c r="P27" s="83" t="s">
        <v>19</v>
      </c>
      <c r="S27" s="183"/>
      <c r="V27" s="103" t="s">
        <v>53</v>
      </c>
    </row>
    <row r="28" spans="1:22" ht="10.5" hidden="1" customHeight="1">
      <c r="A28" s="29"/>
      <c r="B28" s="58"/>
      <c r="C28" s="58"/>
      <c r="D28" s="58"/>
      <c r="E28" s="45"/>
      <c r="F28" s="46"/>
      <c r="G28" s="57"/>
      <c r="H28" s="39"/>
      <c r="I28" s="58"/>
      <c r="J28" s="58"/>
      <c r="K28" s="58"/>
      <c r="L28" s="58"/>
      <c r="M28" s="58"/>
      <c r="N28" s="100"/>
      <c r="O28" s="58"/>
      <c r="P28" s="31"/>
      <c r="S28" s="183"/>
      <c r="V28" s="102"/>
    </row>
    <row r="29" spans="1:22" ht="10.5" hidden="1" customHeight="1">
      <c r="A29" s="58"/>
      <c r="B29" s="58"/>
      <c r="C29" s="58"/>
      <c r="D29" s="31"/>
      <c r="E29" s="181" t="s">
        <v>54</v>
      </c>
      <c r="F29" s="181"/>
      <c r="G29" s="31"/>
      <c r="H29" s="56"/>
      <c r="I29" s="36"/>
      <c r="J29" s="58"/>
      <c r="K29" s="58"/>
      <c r="L29" s="58"/>
      <c r="M29" s="58"/>
      <c r="N29" s="100"/>
      <c r="O29" s="31"/>
      <c r="P29" s="83" t="str">
        <f>IF(H27="По обособленному подразделению","MANDATORY","OPTIONAL")</f>
        <v>OPTIONAL</v>
      </c>
      <c r="S29" s="183"/>
      <c r="V29" s="103" t="s">
        <v>55</v>
      </c>
    </row>
    <row r="30" spans="1:22" ht="3.75" customHeight="1">
      <c r="A30" s="54"/>
      <c r="B30" s="54"/>
      <c r="C30" s="54"/>
      <c r="D30" s="31"/>
      <c r="E30" s="45"/>
      <c r="F30" s="46"/>
      <c r="G30" s="57"/>
      <c r="H30" s="39"/>
      <c r="I30" s="31"/>
      <c r="J30" s="54"/>
      <c r="K30" s="54"/>
      <c r="L30" s="54"/>
      <c r="M30" s="54"/>
      <c r="N30" s="100"/>
      <c r="O30" s="31"/>
      <c r="P30" s="31"/>
      <c r="S30" s="184"/>
      <c r="V30" s="102"/>
    </row>
    <row r="31" spans="1:22" ht="3" customHeight="1">
      <c r="A31" s="40"/>
      <c r="B31" s="40"/>
      <c r="C31" s="58"/>
      <c r="D31" s="43"/>
      <c r="E31" s="42"/>
      <c r="F31" s="42"/>
      <c r="G31" s="42"/>
      <c r="H31" s="43"/>
      <c r="I31" s="58"/>
      <c r="J31" s="58"/>
      <c r="K31" s="58"/>
      <c r="L31" s="58"/>
      <c r="M31" s="58"/>
      <c r="N31" s="100"/>
      <c r="O31" s="58"/>
      <c r="P31" s="58"/>
      <c r="S31" s="81"/>
      <c r="V31" s="102"/>
    </row>
    <row r="32" spans="1:22" ht="3" customHeight="1">
      <c r="A32" s="40"/>
      <c r="B32" s="40"/>
      <c r="C32" s="8"/>
      <c r="D32" s="43"/>
      <c r="E32" s="42"/>
      <c r="F32" s="42"/>
      <c r="G32" s="42"/>
      <c r="H32" s="43"/>
      <c r="I32" s="8"/>
      <c r="J32" s="8"/>
      <c r="K32" s="8"/>
      <c r="L32" s="8"/>
      <c r="M32" s="8"/>
      <c r="N32" s="100"/>
      <c r="O32" s="8"/>
      <c r="P32" s="8"/>
      <c r="S32" s="81"/>
      <c r="V32" s="102"/>
    </row>
    <row r="33" spans="1:22" ht="24" customHeight="1">
      <c r="A33" s="40"/>
      <c r="B33" s="40"/>
      <c r="C33" s="58"/>
      <c r="D33" s="43"/>
      <c r="E33" s="181" t="s">
        <v>56</v>
      </c>
      <c r="F33" s="181"/>
      <c r="G33" s="31"/>
      <c r="H33" s="80" t="s">
        <v>57</v>
      </c>
      <c r="I33" s="58"/>
      <c r="J33" s="58"/>
      <c r="K33" s="58"/>
      <c r="L33" s="58"/>
      <c r="M33" s="58"/>
      <c r="N33" s="100"/>
      <c r="O33" s="58"/>
      <c r="P33" s="83" t="s">
        <v>19</v>
      </c>
      <c r="S33" s="78" t="s">
        <v>58</v>
      </c>
      <c r="V33" s="103" t="s">
        <v>59</v>
      </c>
    </row>
    <row r="34" spans="1:22" ht="3" customHeight="1">
      <c r="A34" s="40"/>
      <c r="B34" s="40"/>
      <c r="C34" s="58"/>
      <c r="D34" s="43"/>
      <c r="E34" s="42"/>
      <c r="F34" s="42"/>
      <c r="G34" s="42"/>
      <c r="H34" s="43"/>
      <c r="I34" s="58"/>
      <c r="J34" s="58"/>
      <c r="K34" s="58"/>
      <c r="L34" s="58"/>
      <c r="M34" s="58"/>
      <c r="N34" s="100"/>
      <c r="O34" s="58"/>
      <c r="P34" s="58"/>
      <c r="S34" s="81"/>
      <c r="V34" s="102"/>
    </row>
    <row r="35" spans="1:22" ht="24" customHeight="1">
      <c r="A35" s="40"/>
      <c r="B35" s="40"/>
      <c r="C35" s="58"/>
      <c r="D35" s="43"/>
      <c r="E35" s="181" t="s">
        <v>60</v>
      </c>
      <c r="F35" s="181"/>
      <c r="G35" s="31"/>
      <c r="H35" s="80" t="s">
        <v>61</v>
      </c>
      <c r="I35" s="58"/>
      <c r="J35" s="58"/>
      <c r="K35" s="58"/>
      <c r="L35" s="58"/>
      <c r="M35" s="58"/>
      <c r="N35" s="100"/>
      <c r="O35" s="58"/>
      <c r="P35" s="83" t="s">
        <v>19</v>
      </c>
      <c r="S35" s="78" t="s">
        <v>62</v>
      </c>
      <c r="V35" s="103" t="s">
        <v>63</v>
      </c>
    </row>
    <row r="36" spans="1:22" ht="3" customHeight="1">
      <c r="A36" s="40"/>
      <c r="B36" s="40"/>
      <c r="C36" s="58"/>
      <c r="D36" s="43"/>
      <c r="E36" s="42"/>
      <c r="F36" s="42"/>
      <c r="G36" s="42"/>
      <c r="H36" s="43"/>
      <c r="I36" s="58"/>
      <c r="J36" s="58"/>
      <c r="K36" s="58"/>
      <c r="L36" s="58"/>
      <c r="M36" s="58"/>
      <c r="N36" s="100"/>
      <c r="O36" s="58"/>
      <c r="P36" s="58"/>
      <c r="S36" s="81"/>
      <c r="V36" s="102"/>
    </row>
    <row r="37" spans="1:22" ht="24.75" customHeight="1">
      <c r="A37" s="40"/>
      <c r="B37" s="40"/>
      <c r="C37" s="58"/>
      <c r="D37" s="43"/>
      <c r="E37" s="181" t="s">
        <v>64</v>
      </c>
      <c r="F37" s="181"/>
      <c r="G37" s="31"/>
      <c r="H37" s="79" t="s">
        <v>65</v>
      </c>
      <c r="I37" s="58"/>
      <c r="J37" s="58"/>
      <c r="K37" s="58"/>
      <c r="L37" s="58"/>
      <c r="M37" s="58"/>
      <c r="N37" s="100"/>
      <c r="O37" s="58"/>
      <c r="P37" s="83" t="s">
        <v>19</v>
      </c>
      <c r="S37" s="81"/>
      <c r="V37" s="103" t="s">
        <v>66</v>
      </c>
    </row>
    <row r="38" spans="1:22" ht="3" customHeight="1">
      <c r="A38" s="40"/>
      <c r="B38" s="40"/>
      <c r="C38" s="58"/>
      <c r="D38" s="43"/>
      <c r="E38" s="42"/>
      <c r="F38" s="42"/>
      <c r="G38" s="42"/>
      <c r="H38" s="43"/>
      <c r="I38" s="58"/>
      <c r="J38" s="58"/>
      <c r="K38" s="58"/>
      <c r="L38" s="58"/>
      <c r="M38" s="58"/>
      <c r="N38" s="100"/>
      <c r="O38" s="58"/>
      <c r="P38" s="58"/>
      <c r="S38" s="81"/>
      <c r="V38" s="102"/>
    </row>
    <row r="39" spans="1:22" ht="24.75" customHeight="1">
      <c r="A39" s="40"/>
      <c r="B39" s="40"/>
      <c r="C39" s="58"/>
      <c r="D39" s="43"/>
      <c r="E39" s="181" t="s">
        <v>67</v>
      </c>
      <c r="F39" s="181"/>
      <c r="G39" s="31"/>
      <c r="H39" s="79" t="s">
        <v>65</v>
      </c>
      <c r="I39" s="58"/>
      <c r="J39" s="58"/>
      <c r="K39" s="58"/>
      <c r="L39" s="58"/>
      <c r="M39" s="58"/>
      <c r="N39" s="100"/>
      <c r="O39" s="58"/>
      <c r="P39" s="83" t="s">
        <v>19</v>
      </c>
      <c r="S39" s="81"/>
      <c r="V39" s="103" t="s">
        <v>68</v>
      </c>
    </row>
    <row r="40" spans="1:22" ht="3" customHeight="1">
      <c r="A40" s="40"/>
      <c r="B40" s="40"/>
      <c r="C40" s="58"/>
      <c r="D40" s="43"/>
      <c r="E40" s="42"/>
      <c r="F40" s="42"/>
      <c r="G40" s="42"/>
      <c r="H40" s="43"/>
      <c r="I40" s="58"/>
      <c r="J40" s="58"/>
      <c r="K40" s="58"/>
      <c r="L40" s="58"/>
      <c r="M40" s="58"/>
      <c r="N40" s="100"/>
      <c r="O40" s="58"/>
      <c r="P40" s="58"/>
      <c r="S40" s="81"/>
      <c r="V40" s="102"/>
    </row>
    <row r="41" spans="1:22" ht="24.75" customHeight="1">
      <c r="A41" s="40"/>
      <c r="B41" s="40"/>
      <c r="C41" s="58"/>
      <c r="D41" s="43"/>
      <c r="E41" s="181" t="s">
        <v>69</v>
      </c>
      <c r="F41" s="181"/>
      <c r="G41" s="31"/>
      <c r="H41" s="108" t="s">
        <v>70</v>
      </c>
      <c r="I41" s="58"/>
      <c r="J41" s="58"/>
      <c r="K41" s="58"/>
      <c r="L41" s="58"/>
      <c r="M41" s="58"/>
      <c r="N41" s="100"/>
      <c r="O41" s="58"/>
      <c r="P41" s="83" t="s">
        <v>19</v>
      </c>
      <c r="S41" s="78" t="s">
        <v>71</v>
      </c>
      <c r="V41" s="105" t="s">
        <v>72</v>
      </c>
    </row>
    <row r="42" spans="1:22" ht="3" customHeight="1">
      <c r="A42" s="40"/>
      <c r="B42" s="40"/>
      <c r="C42" s="58"/>
      <c r="D42" s="43"/>
      <c r="E42" s="42"/>
      <c r="F42" s="42"/>
      <c r="G42" s="42"/>
      <c r="H42" s="43"/>
      <c r="I42" s="58"/>
      <c r="J42" s="58"/>
      <c r="K42" s="58"/>
      <c r="L42" s="58"/>
      <c r="M42" s="58"/>
      <c r="N42" s="100"/>
      <c r="O42" s="58"/>
      <c r="P42" s="58"/>
      <c r="S42" s="81"/>
      <c r="V42" s="102"/>
    </row>
    <row r="43" spans="1:22" ht="18.75" customHeight="1">
      <c r="A43" s="40"/>
      <c r="B43" s="40"/>
      <c r="C43" s="58"/>
      <c r="D43" s="43"/>
      <c r="E43" s="181" t="s">
        <v>73</v>
      </c>
      <c r="F43" s="181"/>
      <c r="G43" s="31"/>
      <c r="H43" s="79" t="s">
        <v>74</v>
      </c>
      <c r="I43" s="58"/>
      <c r="J43" s="58"/>
      <c r="K43" s="58"/>
      <c r="L43" s="58"/>
      <c r="M43" s="58"/>
      <c r="N43" s="100"/>
      <c r="O43" s="58"/>
      <c r="P43" s="83" t="s">
        <v>19</v>
      </c>
      <c r="S43" s="81"/>
      <c r="V43" s="103" t="s">
        <v>75</v>
      </c>
    </row>
    <row r="44" spans="1:22" ht="3" customHeight="1">
      <c r="A44" s="40"/>
      <c r="B44" s="40"/>
      <c r="C44" s="58"/>
      <c r="D44" s="43"/>
      <c r="E44" s="42"/>
      <c r="F44" s="42"/>
      <c r="G44" s="42"/>
      <c r="H44" s="43"/>
      <c r="I44" s="58"/>
      <c r="J44" s="58"/>
      <c r="K44" s="58"/>
      <c r="L44" s="58"/>
      <c r="M44" s="58"/>
      <c r="N44" s="100"/>
      <c r="O44" s="58"/>
      <c r="P44" s="58"/>
      <c r="S44" s="81"/>
      <c r="V44" s="102"/>
    </row>
    <row r="45" spans="1:22" ht="63" customHeight="1">
      <c r="A45" s="40"/>
      <c r="B45" s="40"/>
      <c r="C45" s="8"/>
      <c r="D45" s="43"/>
      <c r="E45" s="181" t="s">
        <v>76</v>
      </c>
      <c r="F45" s="181"/>
      <c r="G45" s="31"/>
      <c r="H45" s="79" t="s">
        <v>77</v>
      </c>
      <c r="I45" s="8"/>
      <c r="J45" s="8"/>
      <c r="K45" s="8"/>
      <c r="L45" s="8"/>
      <c r="M45" s="8"/>
      <c r="N45" s="100"/>
      <c r="O45" s="8"/>
      <c r="P45" s="83" t="s">
        <v>19</v>
      </c>
      <c r="S45" s="78" t="s">
        <v>78</v>
      </c>
      <c r="V45" s="103" t="s">
        <v>79</v>
      </c>
    </row>
    <row r="46" spans="1:22" ht="3" customHeight="1">
      <c r="A46" s="40"/>
      <c r="B46" s="40"/>
      <c r="C46" s="8"/>
      <c r="D46" s="43"/>
      <c r="E46" s="42"/>
      <c r="F46" s="42"/>
      <c r="G46" s="42"/>
      <c r="H46" s="43"/>
      <c r="I46" s="8"/>
      <c r="J46" s="8"/>
      <c r="K46" s="8"/>
      <c r="L46" s="8"/>
      <c r="M46" s="8"/>
      <c r="N46" s="100"/>
      <c r="O46" s="8"/>
      <c r="P46" s="8"/>
      <c r="S46" s="81"/>
      <c r="V46" s="102"/>
    </row>
    <row r="47" spans="1:22" ht="11.25" hidden="1" customHeight="1">
      <c r="A47" s="40"/>
      <c r="B47" s="40"/>
      <c r="C47" s="58"/>
      <c r="D47" s="43"/>
      <c r="E47" s="42"/>
      <c r="F47" s="42"/>
      <c r="G47" s="42"/>
      <c r="H47" s="43"/>
      <c r="I47" s="58"/>
      <c r="J47" s="58"/>
      <c r="K47" s="58"/>
      <c r="L47" s="58"/>
      <c r="M47" s="58"/>
      <c r="N47" s="100"/>
      <c r="O47" s="58"/>
      <c r="P47" s="58"/>
      <c r="S47" s="81"/>
      <c r="V47" s="102"/>
    </row>
    <row r="48" spans="1:22" ht="11.25" hidden="1" customHeight="1">
      <c r="A48" s="40"/>
      <c r="B48" s="40"/>
      <c r="C48" s="58"/>
      <c r="D48" s="43"/>
      <c r="E48" s="42"/>
      <c r="F48" s="42"/>
      <c r="G48" s="42"/>
      <c r="H48" s="43"/>
      <c r="I48" s="58"/>
      <c r="J48" s="58"/>
      <c r="K48" s="58"/>
      <c r="L48" s="58"/>
      <c r="M48" s="58"/>
      <c r="N48" s="100"/>
      <c r="O48" s="58"/>
      <c r="P48" s="58"/>
      <c r="S48" s="81"/>
      <c r="V48" s="102"/>
    </row>
    <row r="49" spans="1:22" ht="11.25" hidden="1" customHeight="1">
      <c r="A49" s="40"/>
      <c r="B49" s="40"/>
      <c r="C49" s="58"/>
      <c r="D49" s="43"/>
      <c r="E49" s="42"/>
      <c r="F49" s="42"/>
      <c r="G49" s="42"/>
      <c r="H49" s="43"/>
      <c r="I49" s="58"/>
      <c r="J49" s="58"/>
      <c r="K49" s="58"/>
      <c r="L49" s="58"/>
      <c r="M49" s="58"/>
      <c r="N49" s="100"/>
      <c r="O49" s="58"/>
      <c r="P49" s="58"/>
      <c r="S49" s="81"/>
      <c r="V49" s="102"/>
    </row>
    <row r="50" spans="1:22" ht="11.25" hidden="1" customHeight="1">
      <c r="A50" s="40"/>
      <c r="B50" s="40"/>
      <c r="C50" s="58"/>
      <c r="D50" s="43"/>
      <c r="E50" s="42"/>
      <c r="F50" s="42"/>
      <c r="G50" s="42"/>
      <c r="H50" s="43"/>
      <c r="I50" s="58"/>
      <c r="J50" s="58"/>
      <c r="K50" s="58"/>
      <c r="L50" s="58"/>
      <c r="M50" s="58"/>
      <c r="N50" s="100"/>
      <c r="O50" s="58"/>
      <c r="P50" s="58"/>
      <c r="S50" s="81"/>
      <c r="V50" s="102"/>
    </row>
    <row r="51" spans="1:22" ht="11.25" hidden="1" customHeight="1">
      <c r="A51" s="40"/>
      <c r="B51" s="40"/>
      <c r="C51" s="58"/>
      <c r="D51" s="43"/>
      <c r="E51" s="42"/>
      <c r="F51" s="42"/>
      <c r="G51" s="42"/>
      <c r="H51" s="43"/>
      <c r="I51" s="58"/>
      <c r="J51" s="58"/>
      <c r="K51" s="58"/>
      <c r="L51" s="58"/>
      <c r="M51" s="58"/>
      <c r="N51" s="100"/>
      <c r="O51" s="58"/>
      <c r="P51" s="58"/>
      <c r="S51" s="81"/>
      <c r="V51" s="102"/>
    </row>
    <row r="52" spans="1:22" ht="11.25" hidden="1" customHeight="1">
      <c r="A52" s="40"/>
      <c r="B52" s="40"/>
      <c r="C52" s="58"/>
      <c r="D52" s="43"/>
      <c r="E52" s="42"/>
      <c r="F52" s="42"/>
      <c r="G52" s="42"/>
      <c r="H52" s="43"/>
      <c r="I52" s="58"/>
      <c r="J52" s="58"/>
      <c r="K52" s="58"/>
      <c r="L52" s="58"/>
      <c r="M52" s="58"/>
      <c r="N52" s="100"/>
      <c r="O52" s="58"/>
      <c r="P52" s="58"/>
      <c r="S52" s="81"/>
      <c r="V52" s="102"/>
    </row>
    <row r="53" spans="1:22" ht="11.25" hidden="1" customHeight="1">
      <c r="A53" s="40"/>
      <c r="B53" s="40"/>
      <c r="C53" s="58"/>
      <c r="D53" s="43"/>
      <c r="E53" s="42"/>
      <c r="F53" s="42"/>
      <c r="G53" s="42"/>
      <c r="H53" s="43"/>
      <c r="I53" s="58"/>
      <c r="J53" s="58"/>
      <c r="K53" s="58"/>
      <c r="L53" s="58"/>
      <c r="M53" s="58"/>
      <c r="N53" s="100"/>
      <c r="O53" s="58"/>
      <c r="P53" s="58"/>
      <c r="S53" s="81"/>
      <c r="V53" s="102"/>
    </row>
    <row r="54" spans="1:22" ht="11.25" hidden="1" customHeight="1">
      <c r="A54" s="40"/>
      <c r="B54" s="40"/>
      <c r="C54" s="58"/>
      <c r="D54" s="43"/>
      <c r="E54" s="42"/>
      <c r="F54" s="42"/>
      <c r="G54" s="42"/>
      <c r="H54" s="43"/>
      <c r="I54" s="58"/>
      <c r="J54" s="58"/>
      <c r="K54" s="58"/>
      <c r="L54" s="58"/>
      <c r="M54" s="58"/>
      <c r="N54" s="100"/>
      <c r="O54" s="58"/>
      <c r="P54" s="58"/>
      <c r="S54" s="81"/>
      <c r="V54" s="102"/>
    </row>
    <row r="55" spans="1:22" ht="11.25" hidden="1" customHeight="1">
      <c r="A55" s="40"/>
      <c r="B55" s="40"/>
      <c r="C55" s="8"/>
      <c r="D55" s="43"/>
      <c r="E55" s="42"/>
      <c r="F55" s="42"/>
      <c r="G55" s="42"/>
      <c r="H55" s="43"/>
      <c r="I55" s="8"/>
      <c r="J55" s="8"/>
      <c r="K55" s="8"/>
      <c r="L55" s="8"/>
      <c r="M55" s="8"/>
      <c r="N55" s="100"/>
      <c r="O55" s="8"/>
      <c r="P55" s="8"/>
      <c r="S55" s="81"/>
      <c r="V55" s="102"/>
    </row>
    <row r="56" spans="1:22" ht="11.25" hidden="1" customHeight="1">
      <c r="A56" s="40"/>
      <c r="B56" s="40"/>
      <c r="C56" s="8"/>
      <c r="D56" s="43"/>
      <c r="E56" s="42"/>
      <c r="F56" s="42"/>
      <c r="G56" s="42"/>
      <c r="H56" s="43"/>
      <c r="I56" s="8"/>
      <c r="J56" s="8"/>
      <c r="K56" s="8"/>
      <c r="L56" s="8"/>
      <c r="M56" s="8"/>
      <c r="N56" s="100"/>
      <c r="O56" s="8"/>
      <c r="P56" s="8"/>
      <c r="S56" s="81"/>
      <c r="V56" s="102"/>
    </row>
    <row r="57" spans="1:22" ht="11.25" hidden="1" customHeight="1">
      <c r="A57" s="40"/>
      <c r="B57" s="40"/>
      <c r="C57" s="8"/>
      <c r="D57" s="43"/>
      <c r="E57" s="42"/>
      <c r="F57" s="42"/>
      <c r="G57" s="42"/>
      <c r="H57" s="43"/>
      <c r="I57" s="8"/>
      <c r="J57" s="8"/>
      <c r="K57" s="8"/>
      <c r="L57" s="8"/>
      <c r="M57" s="8"/>
      <c r="N57" s="100"/>
      <c r="O57" s="8"/>
      <c r="P57" s="8"/>
      <c r="S57" s="81"/>
      <c r="V57" s="102"/>
    </row>
    <row r="58" spans="1:22" ht="5.25" customHeight="1">
      <c r="A58" s="40"/>
      <c r="B58" s="40"/>
      <c r="C58" s="8"/>
      <c r="D58" s="43"/>
      <c r="E58" s="84"/>
      <c r="F58" s="84"/>
      <c r="G58" s="84"/>
      <c r="H58" s="84"/>
      <c r="I58" s="8"/>
      <c r="J58" s="8"/>
      <c r="K58" s="8"/>
      <c r="L58" s="8"/>
      <c r="M58" s="8"/>
      <c r="N58" s="100"/>
      <c r="O58" s="8"/>
      <c r="P58" s="8"/>
      <c r="S58" s="81"/>
      <c r="V58" s="102"/>
    </row>
    <row r="59" spans="1:22" ht="6" customHeight="1">
      <c r="A59" s="8"/>
      <c r="B59" s="8"/>
      <c r="C59" s="8"/>
      <c r="D59" s="8"/>
      <c r="E59" s="85"/>
      <c r="F59" s="85"/>
      <c r="G59" s="85"/>
      <c r="H59" s="85"/>
      <c r="I59" s="8"/>
      <c r="J59" s="8"/>
      <c r="K59" s="8"/>
      <c r="L59" s="8"/>
      <c r="M59" s="8"/>
      <c r="N59" s="100"/>
      <c r="O59" s="8"/>
      <c r="P59" s="8"/>
      <c r="S59" s="81"/>
      <c r="V59" s="102"/>
    </row>
    <row r="60" spans="1:22" ht="15" customHeight="1">
      <c r="A60" s="8"/>
      <c r="B60" s="8"/>
      <c r="C60" s="8"/>
      <c r="D60" s="8"/>
      <c r="E60" s="191" t="s">
        <v>80</v>
      </c>
      <c r="F60" s="191"/>
      <c r="G60" s="53"/>
      <c r="H60" s="53"/>
      <c r="I60" s="8"/>
      <c r="J60" s="8"/>
      <c r="K60" s="8"/>
      <c r="L60" s="8"/>
      <c r="M60" s="8"/>
      <c r="N60" s="100"/>
      <c r="O60" s="8"/>
      <c r="P60" s="8"/>
      <c r="S60" s="81"/>
      <c r="V60" s="102"/>
    </row>
    <row r="61" spans="1:22" ht="6" customHeight="1">
      <c r="A61" s="8"/>
      <c r="B61" s="8"/>
      <c r="C61" s="8"/>
      <c r="D61" s="8"/>
      <c r="E61" s="45"/>
      <c r="F61" s="46"/>
      <c r="G61" s="8"/>
      <c r="H61" s="31"/>
      <c r="I61" s="8"/>
      <c r="J61" s="8"/>
      <c r="K61" s="8"/>
      <c r="L61" s="8"/>
      <c r="M61" s="8"/>
      <c r="N61" s="100"/>
      <c r="O61" s="8"/>
      <c r="P61" s="31"/>
      <c r="S61" s="81"/>
      <c r="V61" s="102"/>
    </row>
    <row r="62" spans="1:22" ht="24" customHeight="1">
      <c r="A62" s="58"/>
      <c r="B62" s="58"/>
      <c r="C62" s="58"/>
      <c r="D62" s="31"/>
      <c r="E62" s="181" t="s">
        <v>81</v>
      </c>
      <c r="F62" s="101" t="s">
        <v>82</v>
      </c>
      <c r="G62" s="31"/>
      <c r="H62" s="79" t="s">
        <v>83</v>
      </c>
      <c r="I62" s="36"/>
      <c r="J62" s="58"/>
      <c r="K62" s="58"/>
      <c r="L62" s="58"/>
      <c r="M62" s="58"/>
      <c r="N62" s="100"/>
      <c r="O62" s="31"/>
      <c r="P62" s="83" t="s">
        <v>19</v>
      </c>
      <c r="S62" s="81"/>
      <c r="V62" s="103" t="s">
        <v>84</v>
      </c>
    </row>
    <row r="63" spans="1:22" ht="24" customHeight="1">
      <c r="A63" s="58"/>
      <c r="B63" s="58"/>
      <c r="C63" s="58"/>
      <c r="D63" s="31"/>
      <c r="E63" s="181"/>
      <c r="F63" s="101" t="s">
        <v>85</v>
      </c>
      <c r="G63" s="31"/>
      <c r="H63" s="79" t="s">
        <v>83</v>
      </c>
      <c r="I63" s="36"/>
      <c r="J63" s="58"/>
      <c r="K63" s="58"/>
      <c r="L63" s="58"/>
      <c r="M63" s="58"/>
      <c r="N63" s="100"/>
      <c r="O63" s="31"/>
      <c r="P63" s="83" t="s">
        <v>19</v>
      </c>
      <c r="S63" s="81"/>
      <c r="V63" s="103" t="s">
        <v>86</v>
      </c>
    </row>
    <row r="64" spans="1:22" ht="15" customHeight="1">
      <c r="A64" s="58"/>
      <c r="B64" s="58"/>
      <c r="C64" s="58"/>
      <c r="D64" s="31"/>
      <c r="E64" s="181" t="s">
        <v>87</v>
      </c>
      <c r="F64" s="101" t="s">
        <v>88</v>
      </c>
      <c r="G64" s="31"/>
      <c r="H64" s="79" t="s">
        <v>89</v>
      </c>
      <c r="I64" s="36"/>
      <c r="J64" s="58"/>
      <c r="K64" s="58"/>
      <c r="L64" s="58"/>
      <c r="M64" s="58"/>
      <c r="N64" s="100"/>
      <c r="O64" s="31"/>
      <c r="P64" s="83" t="s">
        <v>19</v>
      </c>
      <c r="S64" s="81"/>
      <c r="V64" s="103" t="s">
        <v>90</v>
      </c>
    </row>
    <row r="65" spans="1:22" ht="15" customHeight="1">
      <c r="A65" s="58"/>
      <c r="B65" s="58"/>
      <c r="C65" s="58"/>
      <c r="D65" s="31"/>
      <c r="E65" s="181"/>
      <c r="F65" s="101" t="s">
        <v>91</v>
      </c>
      <c r="G65" s="31"/>
      <c r="H65" s="79" t="s">
        <v>92</v>
      </c>
      <c r="I65" s="36"/>
      <c r="J65" s="58"/>
      <c r="K65" s="58"/>
      <c r="L65" s="58"/>
      <c r="M65" s="58"/>
      <c r="N65" s="100"/>
      <c r="O65" s="31"/>
      <c r="P65" s="83" t="s">
        <v>19</v>
      </c>
      <c r="S65" s="81"/>
      <c r="V65" s="103" t="s">
        <v>93</v>
      </c>
    </row>
    <row r="66" spans="1:22" ht="15" customHeight="1">
      <c r="A66" s="58"/>
      <c r="B66" s="58"/>
      <c r="C66" s="58"/>
      <c r="D66" s="31"/>
      <c r="E66" s="181" t="s">
        <v>94</v>
      </c>
      <c r="F66" s="101" t="s">
        <v>88</v>
      </c>
      <c r="G66" s="31"/>
      <c r="H66" s="79" t="s">
        <v>89</v>
      </c>
      <c r="I66" s="36"/>
      <c r="J66" s="58"/>
      <c r="K66" s="58"/>
      <c r="L66" s="58"/>
      <c r="M66" s="58"/>
      <c r="N66" s="100"/>
      <c r="O66" s="31"/>
      <c r="P66" s="83" t="s">
        <v>19</v>
      </c>
      <c r="S66" s="81"/>
      <c r="V66" s="103" t="s">
        <v>95</v>
      </c>
    </row>
    <row r="67" spans="1:22" ht="15" customHeight="1">
      <c r="A67" s="58"/>
      <c r="B67" s="58"/>
      <c r="C67" s="58"/>
      <c r="D67" s="31"/>
      <c r="E67" s="181"/>
      <c r="F67" s="101" t="s">
        <v>91</v>
      </c>
      <c r="G67" s="31"/>
      <c r="H67" s="79" t="s">
        <v>92</v>
      </c>
      <c r="I67" s="36"/>
      <c r="J67" s="58"/>
      <c r="K67" s="58"/>
      <c r="L67" s="58"/>
      <c r="M67" s="58"/>
      <c r="N67" s="100"/>
      <c r="O67" s="31"/>
      <c r="P67" s="83" t="s">
        <v>19</v>
      </c>
      <c r="S67" s="81"/>
      <c r="V67" s="103" t="s">
        <v>96</v>
      </c>
    </row>
    <row r="68" spans="1:22" ht="15" customHeight="1">
      <c r="A68" s="8"/>
      <c r="B68" s="8"/>
      <c r="C68" s="8"/>
      <c r="D68" s="31"/>
      <c r="E68" s="181" t="s">
        <v>97</v>
      </c>
      <c r="F68" s="101" t="s">
        <v>88</v>
      </c>
      <c r="G68" s="31"/>
      <c r="H68" s="79" t="s">
        <v>98</v>
      </c>
      <c r="I68" s="36"/>
      <c r="J68" s="8"/>
      <c r="K68" s="8"/>
      <c r="L68" s="8"/>
      <c r="M68" s="8"/>
      <c r="N68" s="100"/>
      <c r="O68" s="31"/>
      <c r="P68" s="83" t="s">
        <v>19</v>
      </c>
      <c r="S68" s="81"/>
      <c r="V68" s="103" t="s">
        <v>99</v>
      </c>
    </row>
    <row r="69" spans="1:22" ht="15" customHeight="1">
      <c r="A69" s="8"/>
      <c r="B69" s="8"/>
      <c r="C69" s="8"/>
      <c r="D69" s="31"/>
      <c r="E69" s="181"/>
      <c r="F69" s="101" t="s">
        <v>100</v>
      </c>
      <c r="G69" s="31"/>
      <c r="H69" s="79" t="s">
        <v>101</v>
      </c>
      <c r="I69" s="36"/>
      <c r="J69" s="8"/>
      <c r="K69" s="8"/>
      <c r="L69" s="8"/>
      <c r="M69" s="8"/>
      <c r="N69" s="100"/>
      <c r="O69" s="31"/>
      <c r="P69" s="83" t="s">
        <v>19</v>
      </c>
      <c r="S69" s="81"/>
      <c r="V69" s="103" t="s">
        <v>102</v>
      </c>
    </row>
    <row r="70" spans="1:22" ht="15" customHeight="1">
      <c r="A70" s="8"/>
      <c r="B70" s="8"/>
      <c r="C70" s="8"/>
      <c r="D70" s="31"/>
      <c r="E70" s="181"/>
      <c r="F70" s="101" t="s">
        <v>91</v>
      </c>
      <c r="G70" s="31"/>
      <c r="H70" s="79" t="s">
        <v>92</v>
      </c>
      <c r="I70" s="36"/>
      <c r="J70" s="8"/>
      <c r="K70" s="8"/>
      <c r="L70" s="8"/>
      <c r="M70" s="8"/>
      <c r="N70" s="100"/>
      <c r="O70" s="31"/>
      <c r="P70" s="83" t="s">
        <v>19</v>
      </c>
      <c r="S70" s="81"/>
      <c r="V70" s="103" t="s">
        <v>103</v>
      </c>
    </row>
    <row r="71" spans="1:22" ht="15" customHeight="1">
      <c r="A71" s="8"/>
      <c r="B71" s="8"/>
      <c r="C71" s="8"/>
      <c r="D71" s="31"/>
      <c r="E71" s="181"/>
      <c r="F71" s="101" t="s">
        <v>104</v>
      </c>
      <c r="G71" s="31"/>
      <c r="H71" s="79" t="s">
        <v>105</v>
      </c>
      <c r="I71" s="36"/>
      <c r="J71" s="8"/>
      <c r="K71" s="8"/>
      <c r="L71" s="8"/>
      <c r="M71" s="8"/>
      <c r="N71" s="100"/>
      <c r="O71" s="31"/>
      <c r="P71" s="83" t="s">
        <v>19</v>
      </c>
      <c r="S71" s="81"/>
      <c r="V71" s="103" t="s">
        <v>106</v>
      </c>
    </row>
    <row r="72" spans="1:22" ht="9" customHeight="1">
      <c r="A72" s="8"/>
      <c r="B72" s="8"/>
      <c r="C72" s="8"/>
      <c r="D72" s="8"/>
      <c r="E72" s="47"/>
      <c r="F72" s="31"/>
      <c r="G72" s="8"/>
      <c r="H72" s="39"/>
      <c r="I72" s="8"/>
      <c r="J72" s="8"/>
      <c r="K72" s="8"/>
      <c r="L72" s="8"/>
      <c r="M72" s="8"/>
      <c r="N72" s="8"/>
      <c r="O72" s="8"/>
      <c r="P72" s="31"/>
    </row>
    <row r="73" spans="1:22" ht="5.25" customHeight="1">
      <c r="E73" s="84"/>
      <c r="F73" s="84"/>
      <c r="G73" s="84"/>
      <c r="H73" s="84"/>
    </row>
    <row r="74" spans="1:22" ht="5.25" customHeight="1">
      <c r="E74" s="85"/>
      <c r="F74" s="85"/>
      <c r="G74" s="85"/>
      <c r="H74" s="85"/>
    </row>
    <row r="75" spans="1:22" ht="15" customHeight="1">
      <c r="A75" s="8"/>
      <c r="B75" s="8"/>
      <c r="C75" s="8"/>
      <c r="D75" s="8"/>
      <c r="E75" s="190" t="s">
        <v>107</v>
      </c>
      <c r="F75" s="190"/>
      <c r="G75" s="190"/>
      <c r="H75" s="190"/>
      <c r="I75" s="8"/>
      <c r="J75" s="8"/>
      <c r="K75" s="8"/>
      <c r="L75" s="8"/>
      <c r="M75" s="8"/>
      <c r="N75" s="8"/>
      <c r="O75" s="8"/>
      <c r="P75" s="8"/>
    </row>
    <row r="76" spans="1:22" ht="5.25" customHeight="1">
      <c r="E76" s="84"/>
      <c r="F76" s="84"/>
      <c r="G76" s="84"/>
      <c r="H76" s="84"/>
    </row>
    <row r="77" spans="1:22" ht="5.25" customHeight="1">
      <c r="E77" s="85"/>
      <c r="F77" s="85"/>
      <c r="G77" s="85"/>
      <c r="H77" s="85"/>
    </row>
    <row r="78" spans="1:22" ht="42" customHeight="1">
      <c r="A78" s="40"/>
      <c r="B78" s="40"/>
      <c r="C78" s="58"/>
      <c r="D78" s="43"/>
      <c r="E78" s="181" t="s">
        <v>108</v>
      </c>
      <c r="F78" s="181"/>
      <c r="G78" s="31"/>
      <c r="H78" s="82"/>
      <c r="I78" s="58"/>
      <c r="J78" s="58"/>
      <c r="K78" s="58"/>
      <c r="L78" s="58"/>
      <c r="M78" s="58"/>
      <c r="N78" s="58"/>
      <c r="O78" s="58"/>
      <c r="P78" s="58"/>
      <c r="S78" s="78" t="s">
        <v>109</v>
      </c>
    </row>
    <row r="79" spans="1:22" ht="3" customHeight="1"/>
    <row r="80" spans="1:22" ht="24" customHeight="1">
      <c r="A80" s="40"/>
      <c r="B80" s="40"/>
      <c r="C80" s="58"/>
      <c r="D80" s="43"/>
      <c r="E80" s="181" t="s">
        <v>110</v>
      </c>
      <c r="F80" s="181"/>
      <c r="G80" s="31"/>
      <c r="H80" s="142" t="str">
        <f>HYPERLINK("https://eias.ru/files/46ep.stx.eias.justification.rtf","Загрузить")</f>
        <v>Загрузить</v>
      </c>
      <c r="I80" s="58"/>
      <c r="J80" s="58"/>
      <c r="K80" s="58"/>
      <c r="L80" s="58"/>
      <c r="M80" s="58"/>
      <c r="N80" s="58"/>
      <c r="O80" s="58"/>
      <c r="P80" s="58"/>
      <c r="S80" s="81"/>
    </row>
    <row r="81" spans="5:8" ht="3" hidden="1" customHeight="1"/>
    <row r="82" spans="5:8" ht="10.5" hidden="1" customHeight="1"/>
    <row r="83" spans="5:8" ht="5.25" customHeight="1">
      <c r="E83" s="84"/>
      <c r="F83" s="84"/>
      <c r="G83" s="84"/>
      <c r="H83" s="84"/>
    </row>
    <row r="84" spans="5:8" ht="5.25" customHeight="1">
      <c r="E84" s="85"/>
      <c r="F84" s="85"/>
      <c r="G84" s="85"/>
      <c r="H84" s="85"/>
    </row>
    <row r="85" spans="5:8" ht="30.75" customHeight="1">
      <c r="H85" s="76" t="str">
        <f>"Статистика предоставления отчётов за "&amp;IF(YEAR="","(год не выбран)",YEAR&amp;" год")</f>
        <v>Статистика предоставления отчётов за 2025 год</v>
      </c>
    </row>
    <row r="86" spans="5:8" ht="15" customHeight="1">
      <c r="E86" s="192" t="s">
        <v>111</v>
      </c>
      <c r="F86" s="86" t="s">
        <v>112</v>
      </c>
      <c r="G86" s="87"/>
      <c r="H86" s="155" t="s">
        <v>113</v>
      </c>
    </row>
    <row r="87" spans="5:8" ht="15" customHeight="1">
      <c r="E87" s="192"/>
      <c r="F87" s="86" t="s">
        <v>114</v>
      </c>
      <c r="G87" s="87"/>
      <c r="H87" s="155" t="s">
        <v>115</v>
      </c>
    </row>
    <row r="88" spans="5:8" ht="15" customHeight="1">
      <c r="E88" s="192" t="s">
        <v>116</v>
      </c>
      <c r="F88" s="86" t="s">
        <v>112</v>
      </c>
      <c r="G88" s="87"/>
      <c r="H88" s="156" t="s">
        <v>117</v>
      </c>
    </row>
    <row r="89" spans="5:8" ht="15" customHeight="1">
      <c r="E89" s="192"/>
      <c r="F89" s="86" t="s">
        <v>114</v>
      </c>
      <c r="G89" s="87"/>
      <c r="H89" s="156" t="s">
        <v>115</v>
      </c>
    </row>
    <row r="90" spans="5:8" ht="15" customHeight="1">
      <c r="E90" s="192" t="s">
        <v>118</v>
      </c>
      <c r="F90" s="86" t="s">
        <v>112</v>
      </c>
      <c r="G90" s="87"/>
      <c r="H90" s="157" t="s">
        <v>119</v>
      </c>
    </row>
    <row r="91" spans="5:8" ht="15" customHeight="1">
      <c r="E91" s="192"/>
      <c r="F91" s="86" t="s">
        <v>114</v>
      </c>
      <c r="G91" s="87"/>
      <c r="H91" s="157" t="s">
        <v>115</v>
      </c>
    </row>
    <row r="92" spans="5:8" ht="15" customHeight="1">
      <c r="E92" s="192" t="s">
        <v>120</v>
      </c>
      <c r="F92" s="86" t="s">
        <v>112</v>
      </c>
      <c r="G92" s="87"/>
      <c r="H92" s="158" t="s">
        <v>121</v>
      </c>
    </row>
    <row r="93" spans="5:8" ht="15" customHeight="1">
      <c r="E93" s="192"/>
      <c r="F93" s="86" t="s">
        <v>114</v>
      </c>
      <c r="G93" s="87"/>
      <c r="H93" s="158" t="s">
        <v>115</v>
      </c>
    </row>
    <row r="94" spans="5:8" ht="15" customHeight="1">
      <c r="E94" s="192" t="s">
        <v>122</v>
      </c>
      <c r="F94" s="86" t="s">
        <v>112</v>
      </c>
      <c r="G94" s="87"/>
      <c r="H94" s="159" t="s">
        <v>123</v>
      </c>
    </row>
    <row r="95" spans="5:8" ht="15" customHeight="1">
      <c r="E95" s="192"/>
      <c r="F95" s="86" t="s">
        <v>114</v>
      </c>
      <c r="G95" s="87"/>
      <c r="H95" s="159" t="s">
        <v>115</v>
      </c>
    </row>
    <row r="96" spans="5:8" ht="15" customHeight="1">
      <c r="E96" s="192" t="s">
        <v>124</v>
      </c>
      <c r="F96" s="86" t="s">
        <v>112</v>
      </c>
      <c r="G96" s="87"/>
      <c r="H96" s="160" t="s">
        <v>125</v>
      </c>
    </row>
    <row r="97" spans="1:19" ht="15" customHeight="1">
      <c r="E97" s="192"/>
      <c r="F97" s="86" t="s">
        <v>114</v>
      </c>
      <c r="G97" s="87"/>
      <c r="H97" s="160" t="s">
        <v>115</v>
      </c>
    </row>
    <row r="98" spans="1:19" ht="15" customHeight="1">
      <c r="E98" s="192" t="s">
        <v>126</v>
      </c>
      <c r="F98" s="86" t="s">
        <v>112</v>
      </c>
      <c r="G98" s="87"/>
      <c r="H98" s="161" t="s">
        <v>127</v>
      </c>
    </row>
    <row r="99" spans="1:19" ht="15" customHeight="1">
      <c r="E99" s="192"/>
      <c r="F99" s="86" t="s">
        <v>114</v>
      </c>
      <c r="G99" s="87"/>
      <c r="H99" s="161" t="s">
        <v>115</v>
      </c>
    </row>
    <row r="100" spans="1:19" ht="15" customHeight="1">
      <c r="E100" s="192" t="s">
        <v>128</v>
      </c>
      <c r="F100" s="86" t="s">
        <v>112</v>
      </c>
      <c r="G100" s="87"/>
      <c r="H100" s="162" t="s">
        <v>129</v>
      </c>
    </row>
    <row r="101" spans="1:19" ht="15" customHeight="1">
      <c r="E101" s="192"/>
      <c r="F101" s="86" t="s">
        <v>114</v>
      </c>
      <c r="G101" s="87"/>
      <c r="H101" s="162" t="s">
        <v>115</v>
      </c>
    </row>
    <row r="102" spans="1:19" ht="15" customHeight="1">
      <c r="E102" s="192" t="s">
        <v>130</v>
      </c>
      <c r="F102" s="86" t="s">
        <v>112</v>
      </c>
      <c r="G102" s="87"/>
      <c r="H102" s="163" t="s">
        <v>131</v>
      </c>
    </row>
    <row r="103" spans="1:19" ht="15" customHeight="1">
      <c r="E103" s="192"/>
      <c r="F103" s="86" t="s">
        <v>114</v>
      </c>
      <c r="G103" s="87"/>
      <c r="H103" s="163" t="s">
        <v>115</v>
      </c>
    </row>
    <row r="104" spans="1:19" ht="15" customHeight="1">
      <c r="E104" s="192" t="s">
        <v>132</v>
      </c>
      <c r="F104" s="86" t="s">
        <v>112</v>
      </c>
      <c r="G104" s="87"/>
      <c r="H104" s="164" t="s">
        <v>133</v>
      </c>
    </row>
    <row r="105" spans="1:19" ht="15" customHeight="1">
      <c r="E105" s="192"/>
      <c r="F105" s="86" t="s">
        <v>114</v>
      </c>
      <c r="G105" s="87"/>
      <c r="H105" s="164" t="s">
        <v>115</v>
      </c>
    </row>
    <row r="106" spans="1:19" ht="15" customHeight="1">
      <c r="E106" s="192" t="s">
        <v>134</v>
      </c>
      <c r="F106" s="86" t="s">
        <v>112</v>
      </c>
      <c r="G106" s="87"/>
      <c r="H106" s="165" t="s">
        <v>135</v>
      </c>
    </row>
    <row r="107" spans="1:19" ht="15" customHeight="1">
      <c r="E107" s="192"/>
      <c r="F107" s="86" t="s">
        <v>114</v>
      </c>
      <c r="G107" s="87"/>
      <c r="H107" s="165" t="s">
        <v>115</v>
      </c>
    </row>
    <row r="108" spans="1:19" ht="10.5" hidden="1" customHeight="1">
      <c r="E108" s="192" t="s">
        <v>29</v>
      </c>
      <c r="F108" s="86" t="s">
        <v>112</v>
      </c>
      <c r="G108" s="87"/>
      <c r="H108" s="143"/>
    </row>
    <row r="109" spans="1:19" ht="10.5" hidden="1" customHeight="1">
      <c r="E109" s="192"/>
      <c r="F109" s="86" t="s">
        <v>114</v>
      </c>
      <c r="G109" s="87"/>
      <c r="H109" s="143"/>
    </row>
    <row r="110" spans="1:19" ht="5.25" customHeight="1">
      <c r="E110" s="84"/>
      <c r="F110" s="84"/>
      <c r="G110" s="84"/>
      <c r="H110" s="84"/>
    </row>
    <row r="111" spans="1:19" ht="5.25" customHeight="1">
      <c r="E111" s="85"/>
      <c r="F111" s="85"/>
      <c r="G111" s="85"/>
      <c r="H111" s="85"/>
    </row>
    <row r="112" spans="1:19" ht="30" customHeight="1">
      <c r="A112" s="40"/>
      <c r="B112" s="40"/>
      <c r="C112" s="58"/>
      <c r="D112" s="43"/>
      <c r="E112" s="181" t="s">
        <v>136</v>
      </c>
      <c r="F112" s="181"/>
      <c r="G112" s="31"/>
      <c r="H112" s="134" t="s">
        <v>137</v>
      </c>
      <c r="I112" s="58"/>
      <c r="J112" s="58"/>
      <c r="K112" s="58"/>
      <c r="L112" s="58"/>
      <c r="M112" s="58"/>
      <c r="N112" s="100"/>
      <c r="O112" s="58"/>
      <c r="S112" s="81"/>
    </row>
    <row r="113" spans="5:8" ht="5.25" customHeight="1">
      <c r="E113" s="84"/>
      <c r="F113" s="84"/>
      <c r="G113" s="84"/>
      <c r="H113" s="84"/>
    </row>
    <row r="114" spans="5:8" ht="5.25" customHeight="1">
      <c r="E114" s="85"/>
      <c r="F114" s="85"/>
      <c r="G114" s="85"/>
      <c r="H114" s="85"/>
    </row>
  </sheetData>
  <sheetProtection formatColumns="0" formatRows="0" insertRows="0" deleteColumns="0" deleteRows="0" sort="0" autoFilter="0"/>
  <mergeCells count="43">
    <mergeCell ref="E106:E107"/>
    <mergeCell ref="E108:E109"/>
    <mergeCell ref="E96:E97"/>
    <mergeCell ref="E98:E99"/>
    <mergeCell ref="E100:E101"/>
    <mergeCell ref="E102:E103"/>
    <mergeCell ref="E104:E105"/>
    <mergeCell ref="E86:E87"/>
    <mergeCell ref="E88:E89"/>
    <mergeCell ref="E90:E91"/>
    <mergeCell ref="E92:E93"/>
    <mergeCell ref="E94:E95"/>
    <mergeCell ref="E37:F37"/>
    <mergeCell ref="E75:H75"/>
    <mergeCell ref="E60:F60"/>
    <mergeCell ref="E62:E63"/>
    <mergeCell ref="E64:E65"/>
    <mergeCell ref="E66:E67"/>
    <mergeCell ref="E68:E71"/>
    <mergeCell ref="E4:H4"/>
    <mergeCell ref="E6:F6"/>
    <mergeCell ref="E16:F16"/>
    <mergeCell ref="E18:F18"/>
    <mergeCell ref="E21:F21"/>
    <mergeCell ref="E11:F11"/>
    <mergeCell ref="E12:F12"/>
    <mergeCell ref="E20:F20"/>
    <mergeCell ref="E112:F112"/>
    <mergeCell ref="S15:S30"/>
    <mergeCell ref="S10:S13"/>
    <mergeCell ref="E22:F22"/>
    <mergeCell ref="E23:F23"/>
    <mergeCell ref="E25:F25"/>
    <mergeCell ref="E27:F27"/>
    <mergeCell ref="E29:F29"/>
    <mergeCell ref="E35:F35"/>
    <mergeCell ref="E33:F33"/>
    <mergeCell ref="E80:F80"/>
    <mergeCell ref="E78:F78"/>
    <mergeCell ref="E45:F45"/>
    <mergeCell ref="E43:F43"/>
    <mergeCell ref="E41:F41"/>
    <mergeCell ref="E39:F39"/>
  </mergeCells>
  <dataValidations count="7">
    <dataValidation type="list" allowBlank="1" showInputMessage="1" showErrorMessage="1" promptTitle="Внимание" prompt="Пожалуйста, выберите значение из списка" sqref="H39">
      <formula1>MO_LIST_18</formula1>
    </dataValidation>
    <dataValidation type="list" allowBlank="1" showInputMessage="1" showErrorMessage="1" promptTitle="Внимание" prompt="Пожалуйста, выберите значение из списка" sqref="H12">
      <formula1>MONTH_LIST</formula1>
    </dataValidation>
    <dataValidation type="list" allowBlank="1" showInputMessage="1" showErrorMessage="1" promptTitle="Внимание" prompt="Пожалуйста, выберите значение из списка" sqref="H23">
      <formula1>LIST_OKOPF_DATA</formula1>
    </dataValidation>
    <dataValidation type="list" allowBlank="1" showInputMessage="1" showErrorMessage="1" promptTitle="Внимание" prompt="Пожалуйста, выберите значение из списка" sqref="H27">
      <formula1>REPORT_TYPE_LIST</formula1>
    </dataValidation>
    <dataValidation type="list" allowBlank="1" showInputMessage="1" showErrorMessage="1" promptTitle="Внимание" prompt="Пожалуйста, выберите значение из списка" sqref="H43">
      <formula1>YES_NO</formula1>
    </dataValidation>
    <dataValidation type="list" allowBlank="1" showInputMessage="1" showErrorMessage="1" promptTitle="Внимание" prompt="Пожалуйста, выберите значение из списка" sqref="H45">
      <formula1>TAX_SYSTEM_LIST</formula1>
    </dataValidation>
    <dataValidation type="list" allowBlank="1" showInputMessage="1" showErrorMessage="1" promptTitle="Внимание" prompt="Пожалуйста, выберите значение из списка" sqref="H37">
      <formula1>MR_LIST</formula1>
    </dataValidation>
  </dataValidations>
  <hyperlinks>
    <hyperlink ref="E8" r:id="rId1" display="https://sp.eias.ru/knowledgebase.php?article=125"/>
    <hyperlink ref="H80" r:id="rId2" display="https://eias.ru/files/46ep.stx.eias.justification.rtf"/>
  </hyperlinks>
  <pageMargins left="0.7" right="0.7" top="0.75" bottom="0.75" header="0.3" footer="0.3"/>
  <pageSetup paperSize="9" scale="49" orientation="portrait" r:id="rId3"/>
  <headerFooter>
    <oddHeader>&amp;L&amp;C&amp;R</oddHeader>
    <oddFooter>&amp;L&amp;C&amp;R</oddFooter>
    <evenHeader>&amp;L&amp;C&amp;R</evenHeader>
    <evenFooter>&amp;L&amp;C&amp;R</evenFooter>
  </headerFooter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3DBDB"/>
    <pageSetUpPr fitToPage="1"/>
  </sheetPr>
  <dimension ref="A1:T170"/>
  <sheetViews>
    <sheetView showGridLines="0" tabSelected="1" workbookViewId="0">
      <pane xSplit="7" ySplit="13" topLeftCell="H51" activePane="bottomRight" state="frozen"/>
      <selection pane="topRight" activeCell="H1" sqref="H1"/>
      <selection pane="bottomLeft" activeCell="A14" sqref="A14"/>
      <selection pane="bottomRight" activeCell="H58" sqref="H58"/>
    </sheetView>
  </sheetViews>
  <sheetFormatPr defaultRowHeight="10.5" customHeight="1"/>
  <cols>
    <col min="1" max="2" width="4.7109375" style="88" hidden="1" customWidth="1"/>
    <col min="3" max="3" width="2.7109375" style="88" customWidth="1"/>
    <col min="4" max="4" width="10.7109375" style="88" customWidth="1"/>
    <col min="5" max="5" width="70.7109375" style="88" customWidth="1"/>
    <col min="6" max="6" width="10.7109375" style="88" customWidth="1"/>
    <col min="7" max="7" width="6.7109375" style="88" customWidth="1"/>
    <col min="8" max="12" width="17.7109375" style="88" customWidth="1"/>
    <col min="13" max="13" width="2.7109375" style="88" customWidth="1"/>
    <col min="14" max="19" width="13.5703125" style="88" hidden="1" customWidth="1"/>
    <col min="20" max="20" width="33.7109375" style="88" hidden="1" customWidth="1"/>
  </cols>
  <sheetData>
    <row r="1" spans="1:20" ht="10.5" hidden="1" customHeight="1"/>
    <row r="2" spans="1:20" ht="10.5" hidden="1" customHeight="1"/>
    <row r="3" spans="1:20" ht="10.5" hidden="1" customHeight="1">
      <c r="H3" s="107" t="s">
        <v>138</v>
      </c>
      <c r="I3" s="106" t="s">
        <v>139</v>
      </c>
      <c r="J3" s="106" t="s">
        <v>140</v>
      </c>
      <c r="K3" s="106" t="s">
        <v>141</v>
      </c>
      <c r="L3" s="106" t="s">
        <v>142</v>
      </c>
      <c r="N3" s="107" t="s">
        <v>143</v>
      </c>
      <c r="O3" s="107" t="s">
        <v>144</v>
      </c>
      <c r="P3" s="107" t="s">
        <v>145</v>
      </c>
      <c r="Q3" s="107" t="s">
        <v>146</v>
      </c>
      <c r="R3" s="107" t="s">
        <v>147</v>
      </c>
      <c r="S3" s="107" t="s">
        <v>148</v>
      </c>
      <c r="T3" s="107" t="s">
        <v>149</v>
      </c>
    </row>
    <row r="4" spans="1:20" ht="10.5" hidden="1" customHeight="1">
      <c r="A4" s="68"/>
      <c r="F4" s="67"/>
      <c r="G4" s="67"/>
      <c r="H4" s="67"/>
      <c r="I4" s="67"/>
      <c r="J4" s="67"/>
      <c r="K4" s="67"/>
      <c r="L4" s="67"/>
    </row>
    <row r="5" spans="1:20" ht="10.5" hidden="1" customHeight="1">
      <c r="A5" s="66"/>
    </row>
    <row r="6" spans="1:20" ht="10.5" hidden="1" customHeight="1">
      <c r="A6" s="66"/>
    </row>
    <row r="7" spans="1:20" ht="6" customHeight="1">
      <c r="A7" s="66"/>
      <c r="D7" s="61"/>
      <c r="E7" s="61"/>
      <c r="F7" s="61"/>
      <c r="G7" s="61"/>
      <c r="H7" s="61"/>
      <c r="I7" s="61"/>
      <c r="J7" s="61"/>
      <c r="K7" s="61"/>
    </row>
    <row r="8" spans="1:20" ht="12" customHeight="1">
      <c r="A8" s="66"/>
      <c r="D8" s="69" t="s">
        <v>15</v>
      </c>
      <c r="E8" s="69"/>
      <c r="F8" s="65"/>
      <c r="G8" s="65"/>
      <c r="H8" s="65"/>
      <c r="I8" s="65"/>
      <c r="J8" s="65"/>
      <c r="K8" s="65"/>
    </row>
    <row r="9" spans="1:20" ht="12" customHeight="1">
      <c r="D9" s="110" t="str">
        <f>IF(ORG="","Не определено",ORG)</f>
        <v>ООО «СК «Тесла»</v>
      </c>
      <c r="E9" s="110"/>
    </row>
    <row r="10" spans="1:20" ht="15" customHeight="1">
      <c r="D10" s="109"/>
      <c r="E10" s="109"/>
      <c r="F10" s="63"/>
      <c r="G10" s="63"/>
      <c r="H10" s="63"/>
      <c r="I10" s="63"/>
      <c r="J10" s="63"/>
      <c r="K10" s="63"/>
      <c r="L10" s="64" t="s">
        <v>150</v>
      </c>
    </row>
    <row r="11" spans="1:20" ht="15" customHeight="1">
      <c r="C11" s="61"/>
      <c r="D11" s="193" t="s">
        <v>151</v>
      </c>
      <c r="E11" s="193" t="s">
        <v>152</v>
      </c>
      <c r="F11" s="193" t="s">
        <v>153</v>
      </c>
      <c r="G11" s="193" t="s">
        <v>154</v>
      </c>
      <c r="H11" s="193" t="s">
        <v>155</v>
      </c>
      <c r="I11" s="193" t="s">
        <v>156</v>
      </c>
      <c r="J11" s="193"/>
      <c r="K11" s="193"/>
      <c r="L11" s="193"/>
    </row>
    <row r="12" spans="1:20" ht="15" customHeight="1">
      <c r="C12" s="61"/>
      <c r="D12" s="193"/>
      <c r="E12" s="193"/>
      <c r="F12" s="193"/>
      <c r="G12" s="193"/>
      <c r="H12" s="193"/>
      <c r="I12" s="71" t="s">
        <v>157</v>
      </c>
      <c r="J12" s="71" t="s">
        <v>158</v>
      </c>
      <c r="K12" s="71" t="s">
        <v>159</v>
      </c>
      <c r="L12" s="71" t="s">
        <v>160</v>
      </c>
    </row>
    <row r="13" spans="1:20" ht="12" customHeight="1">
      <c r="D13" s="62">
        <v>0</v>
      </c>
      <c r="E13" s="62">
        <v>1</v>
      </c>
      <c r="F13" s="62">
        <v>2</v>
      </c>
      <c r="G13" s="62">
        <v>3</v>
      </c>
      <c r="H13" s="62">
        <v>4</v>
      </c>
      <c r="I13" s="62">
        <v>5</v>
      </c>
      <c r="J13" s="62">
        <v>6</v>
      </c>
      <c r="K13" s="62">
        <v>7</v>
      </c>
      <c r="L13" s="62">
        <v>8</v>
      </c>
    </row>
    <row r="14" spans="1:20" ht="18" customHeight="1">
      <c r="C14" s="61"/>
      <c r="D14" s="194" t="s">
        <v>161</v>
      </c>
      <c r="E14" s="195"/>
      <c r="F14" s="195"/>
      <c r="G14" s="144"/>
      <c r="H14" s="145"/>
      <c r="I14" s="145"/>
      <c r="J14" s="145"/>
      <c r="K14" s="145"/>
      <c r="L14" s="146"/>
      <c r="N14" s="126"/>
      <c r="O14" s="126"/>
      <c r="P14" s="126"/>
      <c r="Q14" s="126"/>
      <c r="R14" s="126"/>
      <c r="S14" s="126"/>
      <c r="T14" s="126"/>
    </row>
    <row r="15" spans="1:20" ht="12" customHeight="1">
      <c r="C15" s="61"/>
      <c r="D15" s="147" t="s">
        <v>162</v>
      </c>
      <c r="E15" s="148" t="s">
        <v>163</v>
      </c>
      <c r="F15" s="149" t="s">
        <v>164</v>
      </c>
      <c r="G15" s="120">
        <v>10</v>
      </c>
      <c r="H15" s="60">
        <f>SUM(I15:L15)</f>
        <v>18203.649999999998</v>
      </c>
      <c r="I15" s="60">
        <f>SUM(I16,I17,I20,I23)</f>
        <v>9948.3130000000001</v>
      </c>
      <c r="J15" s="60">
        <f>SUM(J16,J17,J20,J23)</f>
        <v>22.573</v>
      </c>
      <c r="K15" s="60">
        <f>SUM(K16,K17,K20,K23)</f>
        <v>8171.987000000001</v>
      </c>
      <c r="L15" s="60">
        <f>SUM(L16,L17,L20,L23)</f>
        <v>60.777000000000001</v>
      </c>
      <c r="N15" s="126"/>
      <c r="O15" s="126"/>
      <c r="P15" s="126"/>
      <c r="Q15" s="126"/>
      <c r="R15" s="126"/>
      <c r="S15" s="126"/>
      <c r="T15" s="128" t="s">
        <v>165</v>
      </c>
    </row>
    <row r="16" spans="1:20" ht="12" customHeight="1">
      <c r="C16" s="61"/>
      <c r="D16" s="111" t="s">
        <v>166</v>
      </c>
      <c r="E16" s="121" t="s">
        <v>167</v>
      </c>
      <c r="F16" s="112" t="s">
        <v>164</v>
      </c>
      <c r="G16" s="71">
        <v>20</v>
      </c>
      <c r="H16" s="60">
        <f>SUM(I16:L16)</f>
        <v>3405.1280000000002</v>
      </c>
      <c r="I16" s="70">
        <v>3405.1280000000002</v>
      </c>
      <c r="J16" s="70">
        <v>0</v>
      </c>
      <c r="K16" s="70">
        <v>0</v>
      </c>
      <c r="L16" s="70">
        <v>0</v>
      </c>
      <c r="N16" s="126"/>
      <c r="O16" s="126"/>
      <c r="P16" s="126"/>
      <c r="Q16" s="126"/>
      <c r="R16" s="126"/>
      <c r="S16" s="126"/>
      <c r="T16" s="128" t="s">
        <v>165</v>
      </c>
    </row>
    <row r="17" spans="1:20" ht="12" customHeight="1">
      <c r="C17" s="61"/>
      <c r="D17" s="111" t="s">
        <v>168</v>
      </c>
      <c r="E17" s="121" t="s">
        <v>169</v>
      </c>
      <c r="F17" s="112" t="s">
        <v>164</v>
      </c>
      <c r="G17" s="71">
        <v>30</v>
      </c>
      <c r="H17" s="60">
        <f>SUM(I17:L17)</f>
        <v>0</v>
      </c>
      <c r="I17" s="60">
        <f>SUM(I18:I19)</f>
        <v>0</v>
      </c>
      <c r="J17" s="60">
        <f>SUM(J18:J19)</f>
        <v>0</v>
      </c>
      <c r="K17" s="60">
        <f>SUM(K18:K19)</f>
        <v>0</v>
      </c>
      <c r="L17" s="60">
        <f>SUM(L18:L19)</f>
        <v>0</v>
      </c>
      <c r="N17" s="126"/>
      <c r="O17" s="126"/>
      <c r="P17" s="126"/>
      <c r="Q17" s="126"/>
      <c r="R17" s="126"/>
      <c r="S17" s="126"/>
      <c r="T17" s="128" t="s">
        <v>165</v>
      </c>
    </row>
    <row r="18" spans="1:20" ht="12" hidden="1" customHeight="1">
      <c r="C18" s="61"/>
      <c r="D18" s="118"/>
      <c r="E18" s="150"/>
      <c r="F18" s="115"/>
      <c r="G18" s="115"/>
      <c r="H18" s="113"/>
      <c r="I18" s="113"/>
      <c r="J18" s="113"/>
      <c r="K18" s="113"/>
      <c r="L18" s="116"/>
      <c r="N18" s="128" t="s">
        <v>170</v>
      </c>
      <c r="O18" s="126"/>
      <c r="P18" s="126"/>
      <c r="Q18" s="126"/>
      <c r="R18" s="126"/>
      <c r="S18" s="126"/>
      <c r="T18" s="126"/>
    </row>
    <row r="19" spans="1:20" ht="12" customHeight="1">
      <c r="C19" s="61"/>
      <c r="D19" s="114"/>
      <c r="E19" s="117" t="s">
        <v>171</v>
      </c>
      <c r="F19" s="115"/>
      <c r="G19" s="115"/>
      <c r="H19" s="113"/>
      <c r="I19" s="113"/>
      <c r="J19" s="113"/>
      <c r="K19" s="113"/>
      <c r="L19" s="116"/>
      <c r="N19" s="126"/>
      <c r="O19" s="126"/>
      <c r="P19" s="126"/>
      <c r="Q19" s="126"/>
      <c r="R19" s="126"/>
      <c r="S19" s="126"/>
      <c r="T19" s="131" t="s">
        <v>172</v>
      </c>
    </row>
    <row r="20" spans="1:20" ht="12" customHeight="1">
      <c r="C20" s="61"/>
      <c r="D20" s="111" t="s">
        <v>173</v>
      </c>
      <c r="E20" s="121" t="s">
        <v>174</v>
      </c>
      <c r="F20" s="112" t="s">
        <v>164</v>
      </c>
      <c r="G20" s="71" t="s">
        <v>175</v>
      </c>
      <c r="H20" s="60">
        <f>SUM(I20:L20)</f>
        <v>0</v>
      </c>
      <c r="I20" s="60">
        <f>SUM(I21:I22)</f>
        <v>0</v>
      </c>
      <c r="J20" s="60">
        <f>SUM(J21:J22)</f>
        <v>0</v>
      </c>
      <c r="K20" s="60">
        <f>SUM(K21:K22)</f>
        <v>0</v>
      </c>
      <c r="L20" s="60">
        <f>SUM(L21:L22)</f>
        <v>0</v>
      </c>
      <c r="N20" s="126"/>
      <c r="O20" s="126"/>
      <c r="P20" s="126"/>
      <c r="Q20" s="126"/>
      <c r="R20" s="126"/>
      <c r="S20" s="126"/>
      <c r="T20" s="128" t="s">
        <v>165</v>
      </c>
    </row>
    <row r="21" spans="1:20" ht="12" hidden="1" customHeight="1">
      <c r="C21" s="61"/>
      <c r="D21" s="118"/>
      <c r="E21" s="150"/>
      <c r="F21" s="115"/>
      <c r="G21" s="115"/>
      <c r="H21" s="113"/>
      <c r="I21" s="113"/>
      <c r="J21" s="113"/>
      <c r="K21" s="113"/>
      <c r="L21" s="116"/>
      <c r="N21" s="128" t="s">
        <v>170</v>
      </c>
      <c r="O21" s="126"/>
      <c r="P21" s="126"/>
      <c r="Q21" s="126"/>
      <c r="R21" s="126"/>
      <c r="S21" s="126"/>
      <c r="T21" s="126"/>
    </row>
    <row r="22" spans="1:20" ht="12" customHeight="1">
      <c r="C22" s="61"/>
      <c r="D22" s="114"/>
      <c r="E22" s="117" t="s">
        <v>171</v>
      </c>
      <c r="F22" s="115"/>
      <c r="G22" s="115"/>
      <c r="H22" s="113"/>
      <c r="I22" s="113"/>
      <c r="J22" s="113"/>
      <c r="K22" s="113"/>
      <c r="L22" s="116"/>
      <c r="N22" s="126"/>
      <c r="O22" s="126"/>
      <c r="P22" s="126"/>
      <c r="Q22" s="126"/>
      <c r="R22" s="126"/>
      <c r="S22" s="126"/>
      <c r="T22" s="131" t="s">
        <v>176</v>
      </c>
    </row>
    <row r="23" spans="1:20" ht="12" customHeight="1">
      <c r="C23" s="61"/>
      <c r="D23" s="111" t="s">
        <v>177</v>
      </c>
      <c r="E23" s="121" t="s">
        <v>178</v>
      </c>
      <c r="F23" s="112" t="s">
        <v>164</v>
      </c>
      <c r="G23" s="71" t="s">
        <v>179</v>
      </c>
      <c r="H23" s="60">
        <f>SUM(I23:L23)</f>
        <v>14798.522000000003</v>
      </c>
      <c r="I23" s="60">
        <f>SUM(I24:I31)</f>
        <v>6543.1850000000004</v>
      </c>
      <c r="J23" s="60">
        <f>SUM(J24:J31)</f>
        <v>22.573</v>
      </c>
      <c r="K23" s="60">
        <f>SUM(K24:K31)</f>
        <v>8171.987000000001</v>
      </c>
      <c r="L23" s="60">
        <f>SUM(L24:L31)</f>
        <v>60.777000000000001</v>
      </c>
      <c r="N23" s="126"/>
      <c r="O23" s="126"/>
      <c r="P23" s="126"/>
      <c r="Q23" s="126"/>
      <c r="R23" s="126"/>
      <c r="S23" s="126"/>
      <c r="T23" s="128" t="s">
        <v>165</v>
      </c>
    </row>
    <row r="24" spans="1:20" ht="12" hidden="1" customHeight="1">
      <c r="C24" s="61"/>
      <c r="D24" s="118"/>
      <c r="E24" s="150"/>
      <c r="F24" s="115"/>
      <c r="G24" s="115"/>
      <c r="H24" s="113"/>
      <c r="I24" s="113"/>
      <c r="J24" s="113"/>
      <c r="K24" s="113"/>
      <c r="L24" s="116"/>
      <c r="N24" s="128" t="s">
        <v>170</v>
      </c>
      <c r="O24" s="126"/>
      <c r="P24" s="126"/>
      <c r="Q24" s="126"/>
      <c r="R24" s="126"/>
      <c r="S24" s="126"/>
      <c r="T24" s="126"/>
    </row>
    <row r="25" spans="1:20" s="88" customFormat="1" ht="12" customHeight="1">
      <c r="A25" s="68"/>
      <c r="B25" s="68"/>
      <c r="C25" s="151" t="s">
        <v>180</v>
      </c>
      <c r="D25" s="111" t="str">
        <f t="shared" ref="D25:D30" si="0">"1.4."&amp;N25</f>
        <v>1.4.1</v>
      </c>
      <c r="E25" s="133" t="s">
        <v>181</v>
      </c>
      <c r="F25" s="140" t="s">
        <v>164</v>
      </c>
      <c r="G25" s="140" t="s">
        <v>179</v>
      </c>
      <c r="H25" s="60">
        <f t="shared" ref="H25:H30" si="1">SUM(I25:L25)</f>
        <v>9403.223</v>
      </c>
      <c r="I25" s="70">
        <v>6394.8680000000004</v>
      </c>
      <c r="J25" s="70">
        <v>22.573</v>
      </c>
      <c r="K25" s="70">
        <v>2925.0050000000001</v>
      </c>
      <c r="L25" s="70">
        <v>60.777000000000001</v>
      </c>
      <c r="M25" s="68"/>
      <c r="N25" s="128" t="s">
        <v>162</v>
      </c>
      <c r="O25" s="127" t="s">
        <v>181</v>
      </c>
      <c r="P25" s="127" t="s">
        <v>182</v>
      </c>
      <c r="Q25" s="127" t="s">
        <v>183</v>
      </c>
      <c r="R25" s="127" t="s">
        <v>184</v>
      </c>
      <c r="S25" s="128" t="s">
        <v>185</v>
      </c>
      <c r="T25" s="128" t="s">
        <v>186</v>
      </c>
    </row>
    <row r="26" spans="1:20" s="88" customFormat="1" ht="12" customHeight="1">
      <c r="A26" s="68"/>
      <c r="B26" s="68"/>
      <c r="C26" s="151" t="s">
        <v>180</v>
      </c>
      <c r="D26" s="111" t="str">
        <f t="shared" si="0"/>
        <v>1.4.2</v>
      </c>
      <c r="E26" s="133" t="s">
        <v>187</v>
      </c>
      <c r="F26" s="140" t="s">
        <v>164</v>
      </c>
      <c r="G26" s="140" t="s">
        <v>179</v>
      </c>
      <c r="H26" s="60">
        <f t="shared" si="1"/>
        <v>3742.4180000000001</v>
      </c>
      <c r="I26" s="70">
        <v>0</v>
      </c>
      <c r="J26" s="70">
        <v>0</v>
      </c>
      <c r="K26" s="70">
        <v>3742.4180000000001</v>
      </c>
      <c r="L26" s="70">
        <v>0</v>
      </c>
      <c r="M26" s="68"/>
      <c r="N26" s="128" t="s">
        <v>188</v>
      </c>
      <c r="O26" s="127" t="s">
        <v>187</v>
      </c>
      <c r="P26" s="127" t="s">
        <v>189</v>
      </c>
      <c r="Q26" s="127" t="s">
        <v>190</v>
      </c>
      <c r="R26" s="127" t="s">
        <v>191</v>
      </c>
      <c r="S26" s="128" t="s">
        <v>185</v>
      </c>
      <c r="T26" s="128" t="s">
        <v>186</v>
      </c>
    </row>
    <row r="27" spans="1:20" s="88" customFormat="1" ht="12" customHeight="1">
      <c r="A27" s="68"/>
      <c r="B27" s="68"/>
      <c r="C27" s="151" t="s">
        <v>180</v>
      </c>
      <c r="D27" s="111" t="str">
        <f t="shared" si="0"/>
        <v>1.4.3</v>
      </c>
      <c r="E27" s="133" t="s">
        <v>192</v>
      </c>
      <c r="F27" s="140" t="s">
        <v>164</v>
      </c>
      <c r="G27" s="140" t="s">
        <v>179</v>
      </c>
      <c r="H27" s="60">
        <f t="shared" si="1"/>
        <v>160.86600000000001</v>
      </c>
      <c r="I27" s="70">
        <v>0</v>
      </c>
      <c r="J27" s="70">
        <v>0</v>
      </c>
      <c r="K27" s="70">
        <v>160.86600000000001</v>
      </c>
      <c r="L27" s="70">
        <v>0</v>
      </c>
      <c r="M27" s="68"/>
      <c r="N27" s="128" t="s">
        <v>193</v>
      </c>
      <c r="O27" s="127" t="s">
        <v>192</v>
      </c>
      <c r="P27" s="127" t="s">
        <v>194</v>
      </c>
      <c r="Q27" s="127" t="s">
        <v>195</v>
      </c>
      <c r="R27" s="127" t="s">
        <v>196</v>
      </c>
      <c r="S27" s="128" t="s">
        <v>185</v>
      </c>
      <c r="T27" s="128" t="s">
        <v>186</v>
      </c>
    </row>
    <row r="28" spans="1:20" s="88" customFormat="1" ht="12" customHeight="1">
      <c r="A28" s="68"/>
      <c r="B28" s="68"/>
      <c r="C28" s="151" t="s">
        <v>180</v>
      </c>
      <c r="D28" s="111" t="str">
        <f t="shared" si="0"/>
        <v>1.4.4</v>
      </c>
      <c r="E28" s="133" t="s">
        <v>197</v>
      </c>
      <c r="F28" s="140" t="s">
        <v>164</v>
      </c>
      <c r="G28" s="140" t="s">
        <v>179</v>
      </c>
      <c r="H28" s="60">
        <f t="shared" si="1"/>
        <v>1319.05</v>
      </c>
      <c r="I28" s="70">
        <v>0</v>
      </c>
      <c r="J28" s="70">
        <v>0</v>
      </c>
      <c r="K28" s="70">
        <v>1319.05</v>
      </c>
      <c r="L28" s="70">
        <v>0</v>
      </c>
      <c r="M28" s="68"/>
      <c r="N28" s="128" t="s">
        <v>198</v>
      </c>
      <c r="O28" s="127" t="s">
        <v>197</v>
      </c>
      <c r="P28" s="127" t="s">
        <v>199</v>
      </c>
      <c r="Q28" s="127" t="s">
        <v>200</v>
      </c>
      <c r="R28" s="127" t="s">
        <v>201</v>
      </c>
      <c r="S28" s="128" t="s">
        <v>185</v>
      </c>
      <c r="T28" s="128" t="s">
        <v>186</v>
      </c>
    </row>
    <row r="29" spans="1:20" s="88" customFormat="1" ht="12" customHeight="1">
      <c r="A29" s="68"/>
      <c r="B29" s="68"/>
      <c r="C29" s="151" t="s">
        <v>180</v>
      </c>
      <c r="D29" s="111" t="str">
        <f t="shared" si="0"/>
        <v>1.4.5</v>
      </c>
      <c r="E29" s="133" t="s">
        <v>202</v>
      </c>
      <c r="F29" s="140" t="s">
        <v>164</v>
      </c>
      <c r="G29" s="140" t="s">
        <v>179</v>
      </c>
      <c r="H29" s="60">
        <f t="shared" si="1"/>
        <v>148.31700000000001</v>
      </c>
      <c r="I29" s="70">
        <v>148.31700000000001</v>
      </c>
      <c r="J29" s="70">
        <v>0</v>
      </c>
      <c r="K29" s="70">
        <v>0</v>
      </c>
      <c r="L29" s="70">
        <v>0</v>
      </c>
      <c r="M29" s="68"/>
      <c r="N29" s="128" t="s">
        <v>203</v>
      </c>
      <c r="O29" s="127" t="s">
        <v>202</v>
      </c>
      <c r="P29" s="127" t="s">
        <v>204</v>
      </c>
      <c r="Q29" s="127" t="s">
        <v>205</v>
      </c>
      <c r="R29" s="127" t="s">
        <v>206</v>
      </c>
      <c r="S29" s="128" t="s">
        <v>185</v>
      </c>
      <c r="T29" s="128" t="s">
        <v>186</v>
      </c>
    </row>
    <row r="30" spans="1:20" s="88" customFormat="1" ht="12" customHeight="1">
      <c r="A30" s="68"/>
      <c r="B30" s="68"/>
      <c r="C30" s="151" t="s">
        <v>180</v>
      </c>
      <c r="D30" s="111" t="str">
        <f t="shared" si="0"/>
        <v>1.4.6</v>
      </c>
      <c r="E30" s="133" t="s">
        <v>207</v>
      </c>
      <c r="F30" s="140" t="s">
        <v>164</v>
      </c>
      <c r="G30" s="140" t="s">
        <v>179</v>
      </c>
      <c r="H30" s="60">
        <f t="shared" si="1"/>
        <v>24.648</v>
      </c>
      <c r="I30" s="70">
        <v>0</v>
      </c>
      <c r="J30" s="70">
        <v>0</v>
      </c>
      <c r="K30" s="70">
        <v>24.648</v>
      </c>
      <c r="L30" s="70">
        <v>0</v>
      </c>
      <c r="M30" s="68"/>
      <c r="N30" s="128" t="s">
        <v>208</v>
      </c>
      <c r="O30" s="127" t="s">
        <v>207</v>
      </c>
      <c r="P30" s="127" t="s">
        <v>209</v>
      </c>
      <c r="Q30" s="127" t="s">
        <v>210</v>
      </c>
      <c r="R30" s="127" t="s">
        <v>211</v>
      </c>
      <c r="S30" s="128" t="s">
        <v>185</v>
      </c>
      <c r="T30" s="128" t="s">
        <v>186</v>
      </c>
    </row>
    <row r="31" spans="1:20" ht="12" customHeight="1">
      <c r="C31" s="61"/>
      <c r="D31" s="114"/>
      <c r="E31" s="117" t="s">
        <v>171</v>
      </c>
      <c r="F31" s="115"/>
      <c r="G31" s="115"/>
      <c r="H31" s="113"/>
      <c r="I31" s="113"/>
      <c r="J31" s="113"/>
      <c r="K31" s="113"/>
      <c r="L31" s="116"/>
      <c r="N31" s="126"/>
      <c r="O31" s="126"/>
      <c r="P31" s="126"/>
      <c r="Q31" s="126"/>
      <c r="R31" s="126"/>
      <c r="S31" s="126"/>
      <c r="T31" s="131" t="s">
        <v>212</v>
      </c>
    </row>
    <row r="32" spans="1:20" ht="12" customHeight="1">
      <c r="C32" s="61"/>
      <c r="D32" s="72" t="s">
        <v>188</v>
      </c>
      <c r="E32" s="119" t="s">
        <v>213</v>
      </c>
      <c r="F32" s="120" t="s">
        <v>164</v>
      </c>
      <c r="G32" s="120" t="s">
        <v>214</v>
      </c>
      <c r="H32" s="60">
        <f t="shared" ref="H32:H44" si="2">SUM(I32:L32)</f>
        <v>9092.9189999999999</v>
      </c>
      <c r="I32" s="60">
        <f>SUM(I34,I35,I36)</f>
        <v>0</v>
      </c>
      <c r="J32" s="60">
        <f>SUM(J33,J35,J36)</f>
        <v>0</v>
      </c>
      <c r="K32" s="60">
        <f>SUM(K33,K34,K36)</f>
        <v>4632.34</v>
      </c>
      <c r="L32" s="60">
        <f>SUM(L33,L34,L35)</f>
        <v>4460.5789999999997</v>
      </c>
      <c r="N32" s="126"/>
      <c r="O32" s="126"/>
      <c r="P32" s="126"/>
      <c r="Q32" s="126"/>
      <c r="R32" s="126"/>
      <c r="S32" s="126"/>
      <c r="T32" s="128" t="s">
        <v>165</v>
      </c>
    </row>
    <row r="33" spans="1:20" ht="12" customHeight="1">
      <c r="C33" s="61"/>
      <c r="D33" s="111" t="s">
        <v>215</v>
      </c>
      <c r="E33" s="121" t="s">
        <v>157</v>
      </c>
      <c r="F33" s="112" t="s">
        <v>164</v>
      </c>
      <c r="G33" s="71" t="s">
        <v>216</v>
      </c>
      <c r="H33" s="60">
        <f t="shared" si="2"/>
        <v>4632.34</v>
      </c>
      <c r="I33" s="125"/>
      <c r="J33" s="70"/>
      <c r="K33" s="70">
        <v>4632.34</v>
      </c>
      <c r="L33" s="70"/>
      <c r="N33" s="126"/>
      <c r="O33" s="126"/>
      <c r="P33" s="126"/>
      <c r="Q33" s="126"/>
      <c r="R33" s="126"/>
      <c r="S33" s="126"/>
      <c r="T33" s="128" t="s">
        <v>165</v>
      </c>
    </row>
    <row r="34" spans="1:20" ht="12" customHeight="1">
      <c r="C34" s="61"/>
      <c r="D34" s="111" t="s">
        <v>217</v>
      </c>
      <c r="E34" s="121" t="s">
        <v>158</v>
      </c>
      <c r="F34" s="112" t="s">
        <v>164</v>
      </c>
      <c r="G34" s="71" t="s">
        <v>218</v>
      </c>
      <c r="H34" s="60">
        <f t="shared" si="2"/>
        <v>0</v>
      </c>
      <c r="I34" s="70"/>
      <c r="J34" s="125"/>
      <c r="K34" s="70"/>
      <c r="L34" s="70"/>
      <c r="N34" s="126"/>
      <c r="O34" s="126"/>
      <c r="P34" s="126"/>
      <c r="Q34" s="126"/>
      <c r="R34" s="126"/>
      <c r="S34" s="126"/>
      <c r="T34" s="128" t="s">
        <v>165</v>
      </c>
    </row>
    <row r="35" spans="1:20" ht="12" customHeight="1">
      <c r="C35" s="61"/>
      <c r="D35" s="111" t="s">
        <v>219</v>
      </c>
      <c r="E35" s="121" t="s">
        <v>159</v>
      </c>
      <c r="F35" s="112" t="s">
        <v>164</v>
      </c>
      <c r="G35" s="71" t="s">
        <v>220</v>
      </c>
      <c r="H35" s="60">
        <f t="shared" si="2"/>
        <v>4460.5789999999997</v>
      </c>
      <c r="I35" s="70"/>
      <c r="J35" s="70"/>
      <c r="K35" s="125"/>
      <c r="L35" s="70">
        <v>4460.5789999999997</v>
      </c>
      <c r="N35" s="126"/>
      <c r="O35" s="126"/>
      <c r="P35" s="126"/>
      <c r="Q35" s="126"/>
      <c r="R35" s="126"/>
      <c r="S35" s="126"/>
      <c r="T35" s="128" t="s">
        <v>165</v>
      </c>
    </row>
    <row r="36" spans="1:20" ht="12" customHeight="1">
      <c r="C36" s="61"/>
      <c r="D36" s="111" t="s">
        <v>221</v>
      </c>
      <c r="E36" s="121" t="s">
        <v>222</v>
      </c>
      <c r="F36" s="112" t="s">
        <v>164</v>
      </c>
      <c r="G36" s="71" t="s">
        <v>223</v>
      </c>
      <c r="H36" s="60">
        <f t="shared" si="2"/>
        <v>0</v>
      </c>
      <c r="I36" s="70"/>
      <c r="J36" s="70"/>
      <c r="K36" s="70"/>
      <c r="L36" s="125"/>
      <c r="N36" s="126"/>
      <c r="O36" s="126"/>
      <c r="P36" s="126"/>
      <c r="Q36" s="126"/>
      <c r="R36" s="126"/>
      <c r="S36" s="126"/>
      <c r="T36" s="128" t="s">
        <v>165</v>
      </c>
    </row>
    <row r="37" spans="1:20" ht="12" customHeight="1">
      <c r="C37" s="61"/>
      <c r="D37" s="72" t="s">
        <v>193</v>
      </c>
      <c r="E37" s="119" t="s">
        <v>224</v>
      </c>
      <c r="F37" s="120" t="s">
        <v>164</v>
      </c>
      <c r="G37" s="120" t="s">
        <v>225</v>
      </c>
      <c r="H37" s="60">
        <f t="shared" si="2"/>
        <v>0</v>
      </c>
      <c r="I37" s="70"/>
      <c r="J37" s="70"/>
      <c r="K37" s="70"/>
      <c r="L37" s="70"/>
      <c r="N37" s="126"/>
      <c r="O37" s="126"/>
      <c r="P37" s="126"/>
      <c r="Q37" s="126"/>
      <c r="R37" s="126"/>
      <c r="S37" s="126"/>
      <c r="T37" s="128" t="s">
        <v>165</v>
      </c>
    </row>
    <row r="38" spans="1:20" ht="12" customHeight="1">
      <c r="C38" s="61"/>
      <c r="D38" s="72" t="s">
        <v>198</v>
      </c>
      <c r="E38" s="119" t="s">
        <v>226</v>
      </c>
      <c r="F38" s="120" t="s">
        <v>164</v>
      </c>
      <c r="G38" s="120" t="s">
        <v>227</v>
      </c>
      <c r="H38" s="60">
        <f t="shared" si="2"/>
        <v>17304.155999999999</v>
      </c>
      <c r="I38" s="60">
        <f>SUM(I39,I41,I44,I54)</f>
        <v>657.87699999999995</v>
      </c>
      <c r="J38" s="60">
        <f>SUM(J39,J41,J44,J54)</f>
        <v>0</v>
      </c>
      <c r="K38" s="60">
        <f>SUM(K39,K41,K44,K54)</f>
        <v>12478.213</v>
      </c>
      <c r="L38" s="60">
        <f>SUM(L39,L41,L44,L54)</f>
        <v>4168.0659999999998</v>
      </c>
      <c r="N38" s="126"/>
      <c r="O38" s="126"/>
      <c r="P38" s="126"/>
      <c r="Q38" s="126"/>
      <c r="R38" s="126"/>
      <c r="S38" s="126"/>
      <c r="T38" s="128" t="s">
        <v>165</v>
      </c>
    </row>
    <row r="39" spans="1:20" ht="24" customHeight="1">
      <c r="C39" s="61"/>
      <c r="D39" s="111" t="s">
        <v>228</v>
      </c>
      <c r="E39" s="121" t="s">
        <v>229</v>
      </c>
      <c r="F39" s="112" t="s">
        <v>164</v>
      </c>
      <c r="G39" s="71" t="s">
        <v>230</v>
      </c>
      <c r="H39" s="60">
        <f t="shared" si="2"/>
        <v>0</v>
      </c>
      <c r="I39" s="70"/>
      <c r="J39" s="70"/>
      <c r="K39" s="70"/>
      <c r="L39" s="70"/>
      <c r="N39" s="126"/>
      <c r="O39" s="126"/>
      <c r="P39" s="126"/>
      <c r="Q39" s="126"/>
      <c r="R39" s="126"/>
      <c r="S39" s="126"/>
      <c r="T39" s="128" t="s">
        <v>165</v>
      </c>
    </row>
    <row r="40" spans="1:20" ht="12" customHeight="1">
      <c r="C40" s="61"/>
      <c r="D40" s="111" t="s">
        <v>231</v>
      </c>
      <c r="E40" s="122" t="s">
        <v>232</v>
      </c>
      <c r="F40" s="112" t="s">
        <v>164</v>
      </c>
      <c r="G40" s="71" t="s">
        <v>233</v>
      </c>
      <c r="H40" s="60">
        <f t="shared" si="2"/>
        <v>0</v>
      </c>
      <c r="I40" s="70"/>
      <c r="J40" s="70"/>
      <c r="K40" s="70"/>
      <c r="L40" s="70"/>
      <c r="N40" s="126"/>
      <c r="O40" s="126"/>
      <c r="P40" s="126"/>
      <c r="Q40" s="126"/>
      <c r="R40" s="126"/>
      <c r="S40" s="126"/>
      <c r="T40" s="128" t="s">
        <v>165</v>
      </c>
    </row>
    <row r="41" spans="1:20" ht="12" customHeight="1">
      <c r="C41" s="61"/>
      <c r="D41" s="111" t="s">
        <v>234</v>
      </c>
      <c r="E41" s="121" t="s">
        <v>235</v>
      </c>
      <c r="F41" s="112" t="s">
        <v>164</v>
      </c>
      <c r="G41" s="71" t="s">
        <v>236</v>
      </c>
      <c r="H41" s="60">
        <f t="shared" si="2"/>
        <v>9427.0720000000001</v>
      </c>
      <c r="I41" s="70">
        <v>440.74799999999999</v>
      </c>
      <c r="J41" s="70">
        <v>0</v>
      </c>
      <c r="K41" s="70">
        <v>4818.8410000000003</v>
      </c>
      <c r="L41" s="70">
        <v>4167.4830000000002</v>
      </c>
      <c r="N41" s="126"/>
      <c r="O41" s="126"/>
      <c r="P41" s="126"/>
      <c r="Q41" s="126"/>
      <c r="R41" s="126"/>
      <c r="S41" s="126"/>
      <c r="T41" s="128" t="s">
        <v>165</v>
      </c>
    </row>
    <row r="42" spans="1:20" ht="12" customHeight="1">
      <c r="C42" s="61"/>
      <c r="D42" s="111" t="s">
        <v>237</v>
      </c>
      <c r="E42" s="122" t="s">
        <v>238</v>
      </c>
      <c r="F42" s="112" t="s">
        <v>164</v>
      </c>
      <c r="G42" s="71" t="s">
        <v>239</v>
      </c>
      <c r="H42" s="60">
        <f t="shared" si="2"/>
        <v>0</v>
      </c>
      <c r="I42" s="70"/>
      <c r="J42" s="70"/>
      <c r="K42" s="70"/>
      <c r="L42" s="70"/>
      <c r="N42" s="126"/>
      <c r="O42" s="126"/>
      <c r="P42" s="126"/>
      <c r="Q42" s="126"/>
      <c r="R42" s="126"/>
      <c r="S42" s="126"/>
      <c r="T42" s="128" t="s">
        <v>165</v>
      </c>
    </row>
    <row r="43" spans="1:20" ht="12" customHeight="1">
      <c r="C43" s="61"/>
      <c r="D43" s="111" t="s">
        <v>240</v>
      </c>
      <c r="E43" s="123" t="s">
        <v>241</v>
      </c>
      <c r="F43" s="112" t="s">
        <v>164</v>
      </c>
      <c r="G43" s="71" t="s">
        <v>242</v>
      </c>
      <c r="H43" s="60">
        <f t="shared" si="2"/>
        <v>0</v>
      </c>
      <c r="I43" s="70"/>
      <c r="J43" s="70"/>
      <c r="K43" s="70"/>
      <c r="L43" s="70"/>
      <c r="N43" s="126"/>
      <c r="O43" s="126"/>
      <c r="P43" s="126"/>
      <c r="Q43" s="126"/>
      <c r="R43" s="126"/>
      <c r="S43" s="126"/>
      <c r="T43" s="128" t="s">
        <v>165</v>
      </c>
    </row>
    <row r="44" spans="1:20" ht="12" customHeight="1">
      <c r="C44" s="61"/>
      <c r="D44" s="111" t="s">
        <v>243</v>
      </c>
      <c r="E44" s="121" t="s">
        <v>244</v>
      </c>
      <c r="F44" s="112" t="s">
        <v>164</v>
      </c>
      <c r="G44" s="71" t="s">
        <v>245</v>
      </c>
      <c r="H44" s="60">
        <f t="shared" si="2"/>
        <v>7877.0839999999989</v>
      </c>
      <c r="I44" s="60">
        <f>SUM(I45:I53)</f>
        <v>217.12899999999999</v>
      </c>
      <c r="J44" s="60">
        <f>SUM(J45:J53)</f>
        <v>0</v>
      </c>
      <c r="K44" s="60">
        <f>SUM(K45:K53)</f>
        <v>7659.3719999999994</v>
      </c>
      <c r="L44" s="60">
        <f>SUM(L45:L53)</f>
        <v>0.58299999999999996</v>
      </c>
      <c r="N44" s="126"/>
      <c r="O44" s="126"/>
      <c r="P44" s="126"/>
      <c r="Q44" s="126"/>
      <c r="R44" s="126"/>
      <c r="S44" s="126"/>
      <c r="T44" s="128" t="s">
        <v>165</v>
      </c>
    </row>
    <row r="45" spans="1:20" ht="12" hidden="1" customHeight="1">
      <c r="C45" s="61"/>
      <c r="D45" s="118"/>
      <c r="E45" s="150"/>
      <c r="F45" s="115"/>
      <c r="G45" s="115"/>
      <c r="H45" s="113"/>
      <c r="I45" s="113"/>
      <c r="J45" s="113"/>
      <c r="K45" s="113"/>
      <c r="L45" s="116"/>
      <c r="N45" s="128" t="s">
        <v>170</v>
      </c>
      <c r="O45" s="126"/>
      <c r="P45" s="126"/>
      <c r="Q45" s="126"/>
      <c r="R45" s="126"/>
      <c r="S45" s="126"/>
      <c r="T45" s="126"/>
    </row>
    <row r="46" spans="1:20" s="88" customFormat="1" ht="12" customHeight="1">
      <c r="A46" s="68"/>
      <c r="B46" s="68"/>
      <c r="C46" s="151" t="s">
        <v>180</v>
      </c>
      <c r="D46" s="111" t="str">
        <f t="shared" ref="D46:D52" si="3">"4.3."&amp;N46</f>
        <v>4.3.1</v>
      </c>
      <c r="E46" s="133" t="s">
        <v>197</v>
      </c>
      <c r="F46" s="140" t="s">
        <v>164</v>
      </c>
      <c r="G46" s="140" t="s">
        <v>245</v>
      </c>
      <c r="H46" s="60">
        <f t="shared" ref="H46:H52" si="4">SUM(I46:L46)</f>
        <v>2123.12</v>
      </c>
      <c r="I46" s="70">
        <v>0</v>
      </c>
      <c r="J46" s="70">
        <v>0</v>
      </c>
      <c r="K46" s="70">
        <v>2123.12</v>
      </c>
      <c r="L46" s="70">
        <v>0</v>
      </c>
      <c r="M46" s="68"/>
      <c r="N46" s="128" t="s">
        <v>162</v>
      </c>
      <c r="O46" s="127" t="s">
        <v>197</v>
      </c>
      <c r="P46" s="127" t="s">
        <v>199</v>
      </c>
      <c r="Q46" s="127" t="s">
        <v>200</v>
      </c>
      <c r="R46" s="127" t="s">
        <v>201</v>
      </c>
      <c r="S46" s="128" t="s">
        <v>185</v>
      </c>
      <c r="T46" s="128" t="s">
        <v>246</v>
      </c>
    </row>
    <row r="47" spans="1:20" s="88" customFormat="1" ht="12" customHeight="1">
      <c r="A47" s="68"/>
      <c r="B47" s="68"/>
      <c r="C47" s="151" t="s">
        <v>180</v>
      </c>
      <c r="D47" s="111" t="str">
        <f t="shared" si="3"/>
        <v>4.3.2</v>
      </c>
      <c r="E47" s="133" t="s">
        <v>181</v>
      </c>
      <c r="F47" s="140" t="s">
        <v>164</v>
      </c>
      <c r="G47" s="140" t="s">
        <v>245</v>
      </c>
      <c r="H47" s="60">
        <f t="shared" si="4"/>
        <v>217.12899999999999</v>
      </c>
      <c r="I47" s="70">
        <v>217.12899999999999</v>
      </c>
      <c r="J47" s="70">
        <v>0</v>
      </c>
      <c r="K47" s="70">
        <v>0</v>
      </c>
      <c r="L47" s="70">
        <v>0</v>
      </c>
      <c r="M47" s="68"/>
      <c r="N47" s="128" t="s">
        <v>188</v>
      </c>
      <c r="O47" s="127" t="s">
        <v>181</v>
      </c>
      <c r="P47" s="127" t="s">
        <v>182</v>
      </c>
      <c r="Q47" s="127" t="s">
        <v>183</v>
      </c>
      <c r="R47" s="127" t="s">
        <v>184</v>
      </c>
      <c r="S47" s="128" t="s">
        <v>185</v>
      </c>
      <c r="T47" s="128" t="s">
        <v>246</v>
      </c>
    </row>
    <row r="48" spans="1:20" s="88" customFormat="1" ht="12" customHeight="1">
      <c r="A48" s="68"/>
      <c r="B48" s="68"/>
      <c r="C48" s="151" t="s">
        <v>180</v>
      </c>
      <c r="D48" s="111" t="str">
        <f t="shared" si="3"/>
        <v>4.3.3</v>
      </c>
      <c r="E48" s="133" t="s">
        <v>187</v>
      </c>
      <c r="F48" s="140" t="s">
        <v>164</v>
      </c>
      <c r="G48" s="140" t="s">
        <v>245</v>
      </c>
      <c r="H48" s="60">
        <f t="shared" si="4"/>
        <v>5320.3309999999992</v>
      </c>
      <c r="I48" s="70">
        <v>0</v>
      </c>
      <c r="J48" s="70">
        <v>0</v>
      </c>
      <c r="K48" s="70">
        <v>5319.7479999999996</v>
      </c>
      <c r="L48" s="70">
        <v>0.58299999999999996</v>
      </c>
      <c r="M48" s="68"/>
      <c r="N48" s="128" t="s">
        <v>193</v>
      </c>
      <c r="O48" s="127" t="s">
        <v>187</v>
      </c>
      <c r="P48" s="127" t="s">
        <v>189</v>
      </c>
      <c r="Q48" s="127" t="s">
        <v>190</v>
      </c>
      <c r="R48" s="127" t="s">
        <v>191</v>
      </c>
      <c r="S48" s="128" t="s">
        <v>185</v>
      </c>
      <c r="T48" s="128" t="s">
        <v>246</v>
      </c>
    </row>
    <row r="49" spans="1:20" s="88" customFormat="1" ht="12" customHeight="1">
      <c r="A49" s="68"/>
      <c r="B49" s="68"/>
      <c r="C49" s="151" t="s">
        <v>180</v>
      </c>
      <c r="D49" s="111" t="str">
        <f t="shared" si="3"/>
        <v>4.3.4</v>
      </c>
      <c r="E49" s="133" t="s">
        <v>192</v>
      </c>
      <c r="F49" s="140" t="s">
        <v>164</v>
      </c>
      <c r="G49" s="140" t="s">
        <v>245</v>
      </c>
      <c r="H49" s="60">
        <f t="shared" si="4"/>
        <v>111.629</v>
      </c>
      <c r="I49" s="70">
        <v>0</v>
      </c>
      <c r="J49" s="70">
        <v>0</v>
      </c>
      <c r="K49" s="70">
        <v>111.629</v>
      </c>
      <c r="L49" s="70">
        <v>0</v>
      </c>
      <c r="M49" s="68"/>
      <c r="N49" s="128" t="s">
        <v>198</v>
      </c>
      <c r="O49" s="127" t="s">
        <v>192</v>
      </c>
      <c r="P49" s="127" t="s">
        <v>194</v>
      </c>
      <c r="Q49" s="127" t="s">
        <v>195</v>
      </c>
      <c r="R49" s="127" t="s">
        <v>196</v>
      </c>
      <c r="S49" s="128" t="s">
        <v>185</v>
      </c>
      <c r="T49" s="128" t="s">
        <v>246</v>
      </c>
    </row>
    <row r="50" spans="1:20" s="88" customFormat="1" ht="12" customHeight="1">
      <c r="A50" s="68"/>
      <c r="B50" s="68"/>
      <c r="C50" s="151" t="s">
        <v>180</v>
      </c>
      <c r="D50" s="111" t="str">
        <f t="shared" si="3"/>
        <v>4.3.5</v>
      </c>
      <c r="E50" s="133" t="s">
        <v>247</v>
      </c>
      <c r="F50" s="140" t="s">
        <v>164</v>
      </c>
      <c r="G50" s="140" t="s">
        <v>245</v>
      </c>
      <c r="H50" s="60">
        <f t="shared" si="4"/>
        <v>39.295000000000002</v>
      </c>
      <c r="I50" s="70">
        <v>0</v>
      </c>
      <c r="J50" s="70">
        <v>0</v>
      </c>
      <c r="K50" s="70">
        <v>39.295000000000002</v>
      </c>
      <c r="L50" s="70">
        <v>0</v>
      </c>
      <c r="M50" s="68"/>
      <c r="N50" s="128" t="s">
        <v>203</v>
      </c>
      <c r="O50" s="127" t="s">
        <v>247</v>
      </c>
      <c r="P50" s="127" t="s">
        <v>248</v>
      </c>
      <c r="Q50" s="127" t="s">
        <v>249</v>
      </c>
      <c r="R50" s="127" t="s">
        <v>250</v>
      </c>
      <c r="S50" s="128" t="s">
        <v>185</v>
      </c>
      <c r="T50" s="128" t="s">
        <v>246</v>
      </c>
    </row>
    <row r="51" spans="1:20" s="88" customFormat="1" ht="12" customHeight="1">
      <c r="A51" s="68"/>
      <c r="B51" s="68"/>
      <c r="C51" s="151" t="s">
        <v>180</v>
      </c>
      <c r="D51" s="111" t="str">
        <f t="shared" si="3"/>
        <v>4.3.6</v>
      </c>
      <c r="E51" s="133" t="s">
        <v>251</v>
      </c>
      <c r="F51" s="140" t="s">
        <v>164</v>
      </c>
      <c r="G51" s="140" t="s">
        <v>245</v>
      </c>
      <c r="H51" s="60">
        <f t="shared" si="4"/>
        <v>33.484000000000002</v>
      </c>
      <c r="I51" s="70">
        <v>0</v>
      </c>
      <c r="J51" s="70">
        <v>0</v>
      </c>
      <c r="K51" s="70">
        <v>33.484000000000002</v>
      </c>
      <c r="L51" s="70">
        <v>0</v>
      </c>
      <c r="M51" s="68"/>
      <c r="N51" s="128" t="s">
        <v>208</v>
      </c>
      <c r="O51" s="127" t="s">
        <v>251</v>
      </c>
      <c r="P51" s="127" t="s">
        <v>252</v>
      </c>
      <c r="Q51" s="127" t="s">
        <v>253</v>
      </c>
      <c r="R51" s="127" t="s">
        <v>206</v>
      </c>
      <c r="S51" s="128" t="s">
        <v>185</v>
      </c>
      <c r="T51" s="128" t="s">
        <v>246</v>
      </c>
    </row>
    <row r="52" spans="1:20" s="88" customFormat="1" ht="12" customHeight="1">
      <c r="C52" s="151" t="s">
        <v>180</v>
      </c>
      <c r="D52" s="111" t="str">
        <f t="shared" si="3"/>
        <v>4.3.7</v>
      </c>
      <c r="E52" s="133" t="s">
        <v>254</v>
      </c>
      <c r="F52" s="140" t="s">
        <v>164</v>
      </c>
      <c r="G52" s="140" t="s">
        <v>245</v>
      </c>
      <c r="H52" s="60">
        <f t="shared" si="4"/>
        <v>32.095999999999997</v>
      </c>
      <c r="I52" s="70">
        <v>0</v>
      </c>
      <c r="J52" s="70">
        <v>0</v>
      </c>
      <c r="K52" s="70">
        <v>32.095999999999997</v>
      </c>
      <c r="L52" s="70">
        <v>0</v>
      </c>
      <c r="N52" s="128" t="s">
        <v>255</v>
      </c>
      <c r="O52" s="127" t="s">
        <v>254</v>
      </c>
      <c r="P52" s="127" t="s">
        <v>256</v>
      </c>
      <c r="Q52" s="127" t="s">
        <v>257</v>
      </c>
      <c r="R52" s="127" t="s">
        <v>258</v>
      </c>
      <c r="S52" s="128" t="s">
        <v>185</v>
      </c>
      <c r="T52" s="128" t="s">
        <v>246</v>
      </c>
    </row>
    <row r="53" spans="1:20" ht="12" customHeight="1">
      <c r="C53" s="61"/>
      <c r="D53" s="114"/>
      <c r="E53" s="117" t="s">
        <v>171</v>
      </c>
      <c r="F53" s="115"/>
      <c r="G53" s="115"/>
      <c r="H53" s="113"/>
      <c r="I53" s="113"/>
      <c r="J53" s="113"/>
      <c r="K53" s="113"/>
      <c r="L53" s="116"/>
      <c r="N53" s="126"/>
      <c r="O53" s="126"/>
      <c r="P53" s="126"/>
      <c r="Q53" s="126"/>
      <c r="R53" s="126"/>
      <c r="S53" s="126"/>
      <c r="T53" s="131" t="s">
        <v>259</v>
      </c>
    </row>
    <row r="54" spans="1:20" ht="12" customHeight="1">
      <c r="C54" s="61"/>
      <c r="D54" s="111" t="s">
        <v>260</v>
      </c>
      <c r="E54" s="121" t="s">
        <v>261</v>
      </c>
      <c r="F54" s="112" t="s">
        <v>164</v>
      </c>
      <c r="G54" s="71" t="s">
        <v>262</v>
      </c>
      <c r="H54" s="60">
        <f t="shared" ref="H54:H62" si="5">SUM(I54:L54)</f>
        <v>0</v>
      </c>
      <c r="I54" s="70"/>
      <c r="J54" s="70"/>
      <c r="K54" s="70"/>
      <c r="L54" s="70"/>
      <c r="N54" s="126"/>
      <c r="O54" s="126"/>
      <c r="P54" s="126"/>
      <c r="Q54" s="126"/>
      <c r="R54" s="126"/>
      <c r="S54" s="126"/>
      <c r="T54" s="128" t="s">
        <v>165</v>
      </c>
    </row>
    <row r="55" spans="1:20" ht="12" customHeight="1">
      <c r="C55" s="61"/>
      <c r="D55" s="72" t="s">
        <v>203</v>
      </c>
      <c r="E55" s="119" t="s">
        <v>263</v>
      </c>
      <c r="F55" s="120" t="s">
        <v>164</v>
      </c>
      <c r="G55" s="120" t="s">
        <v>264</v>
      </c>
      <c r="H55" s="60">
        <f t="shared" si="5"/>
        <v>9142.9179999999997</v>
      </c>
      <c r="I55" s="70">
        <v>9122.2839999999997</v>
      </c>
      <c r="J55" s="70">
        <v>20.634</v>
      </c>
      <c r="K55" s="70">
        <v>0</v>
      </c>
      <c r="L55" s="70">
        <v>0</v>
      </c>
      <c r="N55" s="126"/>
      <c r="O55" s="126"/>
      <c r="P55" s="126"/>
      <c r="Q55" s="126"/>
      <c r="R55" s="126"/>
      <c r="S55" s="126"/>
      <c r="T55" s="128" t="s">
        <v>165</v>
      </c>
    </row>
    <row r="56" spans="1:20" ht="12" customHeight="1">
      <c r="C56" s="61"/>
      <c r="D56" s="72" t="s">
        <v>208</v>
      </c>
      <c r="E56" s="119" t="s">
        <v>265</v>
      </c>
      <c r="F56" s="120" t="s">
        <v>164</v>
      </c>
      <c r="G56" s="120" t="s">
        <v>266</v>
      </c>
      <c r="H56" s="60">
        <f t="shared" si="5"/>
        <v>0</v>
      </c>
      <c r="I56" s="70"/>
      <c r="J56" s="70"/>
      <c r="K56" s="70"/>
      <c r="L56" s="70"/>
      <c r="N56" s="126"/>
      <c r="O56" s="126"/>
      <c r="P56" s="126"/>
      <c r="Q56" s="126"/>
      <c r="R56" s="126"/>
      <c r="S56" s="126"/>
      <c r="T56" s="128" t="s">
        <v>165</v>
      </c>
    </row>
    <row r="57" spans="1:20" ht="12" customHeight="1">
      <c r="C57" s="61"/>
      <c r="D57" s="72" t="s">
        <v>255</v>
      </c>
      <c r="E57" s="119" t="s">
        <v>267</v>
      </c>
      <c r="F57" s="120" t="s">
        <v>164</v>
      </c>
      <c r="G57" s="120" t="s">
        <v>268</v>
      </c>
      <c r="H57" s="60">
        <f t="shared" si="5"/>
        <v>0</v>
      </c>
      <c r="I57" s="70"/>
      <c r="J57" s="70"/>
      <c r="K57" s="70"/>
      <c r="L57" s="70"/>
      <c r="N57" s="126"/>
      <c r="O57" s="126"/>
      <c r="P57" s="126"/>
      <c r="Q57" s="126"/>
      <c r="R57" s="126"/>
      <c r="S57" s="126"/>
      <c r="T57" s="128" t="s">
        <v>165</v>
      </c>
    </row>
    <row r="58" spans="1:20" ht="12" customHeight="1">
      <c r="C58" s="61"/>
      <c r="D58" s="72" t="s">
        <v>269</v>
      </c>
      <c r="E58" s="119" t="s">
        <v>270</v>
      </c>
      <c r="F58" s="120" t="s">
        <v>164</v>
      </c>
      <c r="G58" s="120" t="s">
        <v>271</v>
      </c>
      <c r="H58" s="60">
        <f t="shared" si="5"/>
        <v>849.49499999999989</v>
      </c>
      <c r="I58" s="70">
        <v>168.15199999999999</v>
      </c>
      <c r="J58" s="70">
        <v>1.9390000000000001</v>
      </c>
      <c r="K58" s="70">
        <v>326.11399999999998</v>
      </c>
      <c r="L58" s="70">
        <v>353.29</v>
      </c>
      <c r="N58" s="126"/>
      <c r="O58" s="126"/>
      <c r="P58" s="126"/>
      <c r="Q58" s="126"/>
      <c r="R58" s="126"/>
      <c r="S58" s="126"/>
      <c r="T58" s="128" t="s">
        <v>165</v>
      </c>
    </row>
    <row r="59" spans="1:20" ht="12" customHeight="1">
      <c r="C59" s="61"/>
      <c r="D59" s="111" t="s">
        <v>272</v>
      </c>
      <c r="E59" s="121" t="s">
        <v>273</v>
      </c>
      <c r="F59" s="112" t="s">
        <v>164</v>
      </c>
      <c r="G59" s="71" t="s">
        <v>274</v>
      </c>
      <c r="H59" s="60">
        <f t="shared" si="5"/>
        <v>0</v>
      </c>
      <c r="I59" s="70"/>
      <c r="J59" s="70"/>
      <c r="K59" s="70"/>
      <c r="L59" s="70"/>
      <c r="N59" s="126"/>
      <c r="O59" s="126"/>
      <c r="P59" s="126"/>
      <c r="Q59" s="126"/>
      <c r="R59" s="126"/>
      <c r="S59" s="126"/>
      <c r="T59" s="128" t="s">
        <v>165</v>
      </c>
    </row>
    <row r="60" spans="1:20" ht="12" customHeight="1">
      <c r="C60" s="61"/>
      <c r="D60" s="72" t="s">
        <v>275</v>
      </c>
      <c r="E60" s="119" t="s">
        <v>276</v>
      </c>
      <c r="F60" s="120" t="s">
        <v>164</v>
      </c>
      <c r="G60" s="120" t="s">
        <v>277</v>
      </c>
      <c r="H60" s="60">
        <f t="shared" si="5"/>
        <v>849.49499999999989</v>
      </c>
      <c r="I60" s="70">
        <v>168.15199999999999</v>
      </c>
      <c r="J60" s="70">
        <v>1.9390000000000001</v>
      </c>
      <c r="K60" s="70">
        <v>326.11399999999998</v>
      </c>
      <c r="L60" s="70">
        <v>353.29</v>
      </c>
      <c r="N60" s="126"/>
      <c r="O60" s="126"/>
      <c r="P60" s="126"/>
      <c r="Q60" s="126"/>
      <c r="R60" s="126"/>
      <c r="S60" s="126"/>
      <c r="T60" s="128" t="s">
        <v>165</v>
      </c>
    </row>
    <row r="61" spans="1:20" ht="24" customHeight="1">
      <c r="C61" s="61"/>
      <c r="D61" s="72" t="s">
        <v>278</v>
      </c>
      <c r="E61" s="119" t="s">
        <v>279</v>
      </c>
      <c r="F61" s="120" t="s">
        <v>164</v>
      </c>
      <c r="G61" s="120" t="s">
        <v>280</v>
      </c>
      <c r="H61" s="60">
        <f t="shared" si="5"/>
        <v>0</v>
      </c>
      <c r="I61" s="60">
        <f>I58-I60</f>
        <v>0</v>
      </c>
      <c r="J61" s="60">
        <f>J58-J60</f>
        <v>0</v>
      </c>
      <c r="K61" s="60">
        <f>K58-K60</f>
        <v>0</v>
      </c>
      <c r="L61" s="60">
        <f>L58-L60</f>
        <v>0</v>
      </c>
      <c r="N61" s="126"/>
      <c r="O61" s="126"/>
      <c r="P61" s="126"/>
      <c r="Q61" s="126"/>
      <c r="R61" s="126"/>
      <c r="S61" s="126"/>
      <c r="T61" s="128" t="s">
        <v>165</v>
      </c>
    </row>
    <row r="62" spans="1:20" ht="12" customHeight="1">
      <c r="C62" s="61"/>
      <c r="D62" s="72" t="s">
        <v>281</v>
      </c>
      <c r="E62" s="119" t="s">
        <v>282</v>
      </c>
      <c r="F62" s="120" t="s">
        <v>164</v>
      </c>
      <c r="G62" s="120" t="s">
        <v>283</v>
      </c>
      <c r="H62" s="60">
        <f t="shared" si="5"/>
        <v>0</v>
      </c>
      <c r="I62" s="60">
        <f>SUM(I15,I32,I37)-SUM(I38,I55:I58)</f>
        <v>0</v>
      </c>
      <c r="J62" s="60">
        <f>SUM(J15,J32,J37)-SUM(J38,J55:J58)</f>
        <v>0</v>
      </c>
      <c r="K62" s="60">
        <f>SUM(K15,K32,K37)-SUM(K38,K55:K58)</f>
        <v>0</v>
      </c>
      <c r="L62" s="60">
        <f>SUM(L15,L32,L37)-SUM(L38,L55:L58)</f>
        <v>0</v>
      </c>
      <c r="N62" s="126"/>
      <c r="O62" s="126"/>
      <c r="P62" s="126"/>
      <c r="Q62" s="126"/>
      <c r="R62" s="126"/>
      <c r="S62" s="126"/>
      <c r="T62" s="128" t="s">
        <v>165</v>
      </c>
    </row>
    <row r="63" spans="1:20" ht="18" customHeight="1">
      <c r="C63" s="61"/>
      <c r="D63" s="194" t="s">
        <v>284</v>
      </c>
      <c r="E63" s="195"/>
      <c r="F63" s="195"/>
      <c r="G63" s="144"/>
      <c r="H63" s="145"/>
      <c r="I63" s="145"/>
      <c r="J63" s="145"/>
      <c r="K63" s="145"/>
      <c r="L63" s="146"/>
      <c r="N63" s="126"/>
      <c r="O63" s="126"/>
      <c r="P63" s="126"/>
      <c r="Q63" s="126"/>
      <c r="R63" s="126"/>
      <c r="S63" s="126"/>
      <c r="T63" s="126"/>
    </row>
    <row r="64" spans="1:20" ht="12" customHeight="1">
      <c r="C64" s="61"/>
      <c r="D64" s="72" t="s">
        <v>285</v>
      </c>
      <c r="E64" s="119" t="s">
        <v>163</v>
      </c>
      <c r="F64" s="120" t="s">
        <v>286</v>
      </c>
      <c r="G64" s="120" t="s">
        <v>287</v>
      </c>
      <c r="H64" s="60">
        <f>SUM(I64:L64)</f>
        <v>35.722999999999999</v>
      </c>
      <c r="I64" s="60">
        <f>SUM(I65,I66,I69,I72)</f>
        <v>19.523000000000003</v>
      </c>
      <c r="J64" s="60">
        <f>SUM(J65,J66,J69,J72)</f>
        <v>4.3999999999999997E-2</v>
      </c>
      <c r="K64" s="60">
        <f>SUM(K65,K66,K69,K72)</f>
        <v>16.036999999999999</v>
      </c>
      <c r="L64" s="60">
        <f>SUM(L65,L66,L69,L72)</f>
        <v>0.11899999999999999</v>
      </c>
      <c r="N64" s="126"/>
      <c r="O64" s="126"/>
      <c r="P64" s="126"/>
      <c r="Q64" s="126"/>
      <c r="R64" s="126"/>
      <c r="S64" s="126"/>
      <c r="T64" s="128" t="s">
        <v>165</v>
      </c>
    </row>
    <row r="65" spans="1:20" ht="12" customHeight="1">
      <c r="C65" s="61"/>
      <c r="D65" s="111" t="s">
        <v>288</v>
      </c>
      <c r="E65" s="121" t="s">
        <v>167</v>
      </c>
      <c r="F65" s="112" t="s">
        <v>286</v>
      </c>
      <c r="G65" s="71" t="s">
        <v>289</v>
      </c>
      <c r="H65" s="60">
        <f>SUM(I65:L65)</f>
        <v>6.6820000000000004</v>
      </c>
      <c r="I65" s="70">
        <v>6.6820000000000004</v>
      </c>
      <c r="J65" s="70"/>
      <c r="K65" s="70"/>
      <c r="L65" s="70"/>
      <c r="N65" s="126"/>
      <c r="O65" s="126"/>
      <c r="P65" s="126"/>
      <c r="Q65" s="126"/>
      <c r="R65" s="126"/>
      <c r="S65" s="126"/>
      <c r="T65" s="128" t="s">
        <v>165</v>
      </c>
    </row>
    <row r="66" spans="1:20" ht="12" customHeight="1">
      <c r="C66" s="61"/>
      <c r="D66" s="111" t="s">
        <v>290</v>
      </c>
      <c r="E66" s="121" t="s">
        <v>169</v>
      </c>
      <c r="F66" s="112" t="s">
        <v>286</v>
      </c>
      <c r="G66" s="71" t="s">
        <v>291</v>
      </c>
      <c r="H66" s="60">
        <f>SUM(I66:L66)</f>
        <v>0</v>
      </c>
      <c r="I66" s="60">
        <f>SUM(I67:I68)</f>
        <v>0</v>
      </c>
      <c r="J66" s="60">
        <f>SUM(J67:J68)</f>
        <v>0</v>
      </c>
      <c r="K66" s="60">
        <f>SUM(K67:K68)</f>
        <v>0</v>
      </c>
      <c r="L66" s="60">
        <f>SUM(L67:L68)</f>
        <v>0</v>
      </c>
      <c r="N66" s="126"/>
      <c r="O66" s="126"/>
      <c r="P66" s="126"/>
      <c r="Q66" s="126"/>
      <c r="R66" s="126"/>
      <c r="S66" s="126"/>
      <c r="T66" s="128" t="s">
        <v>165</v>
      </c>
    </row>
    <row r="67" spans="1:20" ht="12" hidden="1" customHeight="1">
      <c r="C67" s="61"/>
      <c r="D67" s="118"/>
      <c r="E67" s="150"/>
      <c r="F67" s="115"/>
      <c r="G67" s="115"/>
      <c r="H67" s="113"/>
      <c r="I67" s="113"/>
      <c r="J67" s="113"/>
      <c r="K67" s="113"/>
      <c r="L67" s="116"/>
      <c r="N67" s="128" t="s">
        <v>170</v>
      </c>
      <c r="O67" s="126"/>
      <c r="P67" s="126"/>
      <c r="Q67" s="126"/>
      <c r="R67" s="126"/>
      <c r="S67" s="126"/>
      <c r="T67" s="126"/>
    </row>
    <row r="68" spans="1:20" ht="12" customHeight="1">
      <c r="C68" s="61"/>
      <c r="D68" s="114"/>
      <c r="E68" s="117" t="s">
        <v>171</v>
      </c>
      <c r="F68" s="115"/>
      <c r="G68" s="115"/>
      <c r="H68" s="113"/>
      <c r="I68" s="113"/>
      <c r="J68" s="113"/>
      <c r="K68" s="113"/>
      <c r="L68" s="116"/>
      <c r="N68" s="126"/>
      <c r="O68" s="126"/>
      <c r="P68" s="126"/>
      <c r="Q68" s="126"/>
      <c r="R68" s="126"/>
      <c r="S68" s="126"/>
      <c r="T68" s="131" t="s">
        <v>292</v>
      </c>
    </row>
    <row r="69" spans="1:20" ht="12" customHeight="1">
      <c r="C69" s="61"/>
      <c r="D69" s="111" t="s">
        <v>293</v>
      </c>
      <c r="E69" s="121" t="s">
        <v>174</v>
      </c>
      <c r="F69" s="112" t="s">
        <v>286</v>
      </c>
      <c r="G69" s="71" t="s">
        <v>294</v>
      </c>
      <c r="H69" s="60">
        <f>SUM(I69:L69)</f>
        <v>0</v>
      </c>
      <c r="I69" s="60">
        <f>SUM(I70:I71)</f>
        <v>0</v>
      </c>
      <c r="J69" s="60">
        <f>SUM(J70:J71)</f>
        <v>0</v>
      </c>
      <c r="K69" s="60">
        <f>SUM(K70:K71)</f>
        <v>0</v>
      </c>
      <c r="L69" s="60">
        <f>SUM(L70:L71)</f>
        <v>0</v>
      </c>
      <c r="N69" s="126"/>
      <c r="O69" s="126"/>
      <c r="P69" s="126"/>
      <c r="Q69" s="126"/>
      <c r="R69" s="126"/>
      <c r="S69" s="126"/>
      <c r="T69" s="128" t="s">
        <v>165</v>
      </c>
    </row>
    <row r="70" spans="1:20" ht="12" hidden="1" customHeight="1">
      <c r="C70" s="61"/>
      <c r="D70" s="118"/>
      <c r="E70" s="150"/>
      <c r="F70" s="115"/>
      <c r="G70" s="115"/>
      <c r="H70" s="113"/>
      <c r="I70" s="113"/>
      <c r="J70" s="113"/>
      <c r="K70" s="113"/>
      <c r="L70" s="116"/>
      <c r="N70" s="128" t="s">
        <v>170</v>
      </c>
      <c r="O70" s="126"/>
      <c r="P70" s="126"/>
      <c r="Q70" s="126"/>
      <c r="R70" s="126"/>
      <c r="S70" s="126"/>
      <c r="T70" s="126"/>
    </row>
    <row r="71" spans="1:20" ht="12" customHeight="1">
      <c r="C71" s="61"/>
      <c r="D71" s="114"/>
      <c r="E71" s="117" t="s">
        <v>171</v>
      </c>
      <c r="F71" s="115"/>
      <c r="G71" s="115"/>
      <c r="H71" s="113"/>
      <c r="I71" s="113"/>
      <c r="J71" s="113"/>
      <c r="K71" s="113"/>
      <c r="L71" s="116"/>
      <c r="N71" s="126"/>
      <c r="O71" s="126"/>
      <c r="P71" s="126"/>
      <c r="Q71" s="126"/>
      <c r="R71" s="126"/>
      <c r="S71" s="126"/>
      <c r="T71" s="131" t="s">
        <v>295</v>
      </c>
    </row>
    <row r="72" spans="1:20" ht="12" customHeight="1">
      <c r="C72" s="61"/>
      <c r="D72" s="111" t="s">
        <v>296</v>
      </c>
      <c r="E72" s="121" t="s">
        <v>178</v>
      </c>
      <c r="F72" s="112" t="s">
        <v>286</v>
      </c>
      <c r="G72" s="71" t="s">
        <v>297</v>
      </c>
      <c r="H72" s="60">
        <f>SUM(I72:L72)</f>
        <v>29.041</v>
      </c>
      <c r="I72" s="60">
        <f>SUM(I73:I80)</f>
        <v>12.841000000000001</v>
      </c>
      <c r="J72" s="60">
        <f>SUM(J73:J80)</f>
        <v>4.3999999999999997E-2</v>
      </c>
      <c r="K72" s="60">
        <f>SUM(K73:K80)</f>
        <v>16.036999999999999</v>
      </c>
      <c r="L72" s="60">
        <f>SUM(L73:L80)</f>
        <v>0.11899999999999999</v>
      </c>
      <c r="N72" s="126"/>
      <c r="O72" s="126"/>
      <c r="P72" s="126"/>
      <c r="Q72" s="126"/>
      <c r="R72" s="126"/>
      <c r="S72" s="126"/>
      <c r="T72" s="128" t="s">
        <v>165</v>
      </c>
    </row>
    <row r="73" spans="1:20" ht="12" hidden="1" customHeight="1">
      <c r="C73" s="61"/>
      <c r="D73" s="118"/>
      <c r="E73" s="150"/>
      <c r="F73" s="115"/>
      <c r="G73" s="115"/>
      <c r="H73" s="113"/>
      <c r="I73" s="113"/>
      <c r="J73" s="113"/>
      <c r="K73" s="113"/>
      <c r="L73" s="116"/>
      <c r="N73" s="128" t="s">
        <v>170</v>
      </c>
      <c r="O73" s="126"/>
      <c r="P73" s="126"/>
      <c r="Q73" s="126"/>
      <c r="R73" s="126"/>
      <c r="S73" s="126"/>
      <c r="T73" s="126"/>
    </row>
    <row r="74" spans="1:20" s="88" customFormat="1" ht="12" customHeight="1">
      <c r="A74" s="68"/>
      <c r="B74" s="68"/>
      <c r="C74" s="151" t="s">
        <v>180</v>
      </c>
      <c r="D74" s="111" t="str">
        <f t="shared" ref="D74:D79" si="6">"12.4."&amp;N74</f>
        <v>12.4.1</v>
      </c>
      <c r="E74" s="133" t="s">
        <v>181</v>
      </c>
      <c r="F74" s="140" t="s">
        <v>286</v>
      </c>
      <c r="G74" s="140" t="s">
        <v>297</v>
      </c>
      <c r="H74" s="60">
        <f t="shared" ref="H74:H79" si="7">SUM(I74:L74)</f>
        <v>18.453000000000003</v>
      </c>
      <c r="I74" s="70">
        <v>12.55</v>
      </c>
      <c r="J74" s="70">
        <v>4.3999999999999997E-2</v>
      </c>
      <c r="K74" s="70">
        <v>5.74</v>
      </c>
      <c r="L74" s="70">
        <v>0.11899999999999999</v>
      </c>
      <c r="M74" s="68"/>
      <c r="N74" s="128" t="s">
        <v>162</v>
      </c>
      <c r="O74" s="127" t="s">
        <v>181</v>
      </c>
      <c r="P74" s="127" t="s">
        <v>182</v>
      </c>
      <c r="Q74" s="127" t="s">
        <v>183</v>
      </c>
      <c r="R74" s="127" t="s">
        <v>184</v>
      </c>
      <c r="S74" s="128" t="s">
        <v>185</v>
      </c>
      <c r="T74" s="128" t="s">
        <v>298</v>
      </c>
    </row>
    <row r="75" spans="1:20" s="88" customFormat="1" ht="12" customHeight="1">
      <c r="A75" s="68"/>
      <c r="B75" s="68"/>
      <c r="C75" s="151" t="s">
        <v>180</v>
      </c>
      <c r="D75" s="111" t="str">
        <f t="shared" si="6"/>
        <v>12.4.2</v>
      </c>
      <c r="E75" s="133" t="s">
        <v>187</v>
      </c>
      <c r="F75" s="140" t="s">
        <v>286</v>
      </c>
      <c r="G75" s="140" t="s">
        <v>297</v>
      </c>
      <c r="H75" s="60">
        <f t="shared" si="7"/>
        <v>7.3440000000000003</v>
      </c>
      <c r="I75" s="70">
        <v>0</v>
      </c>
      <c r="J75" s="70">
        <v>0</v>
      </c>
      <c r="K75" s="70">
        <v>7.3440000000000003</v>
      </c>
      <c r="L75" s="70">
        <v>0</v>
      </c>
      <c r="M75" s="68"/>
      <c r="N75" s="128" t="s">
        <v>188</v>
      </c>
      <c r="O75" s="127" t="s">
        <v>187</v>
      </c>
      <c r="P75" s="127" t="s">
        <v>189</v>
      </c>
      <c r="Q75" s="127" t="s">
        <v>190</v>
      </c>
      <c r="R75" s="127" t="s">
        <v>191</v>
      </c>
      <c r="S75" s="128" t="s">
        <v>185</v>
      </c>
      <c r="T75" s="128" t="s">
        <v>298</v>
      </c>
    </row>
    <row r="76" spans="1:20" s="88" customFormat="1" ht="12" customHeight="1">
      <c r="A76" s="68"/>
      <c r="B76" s="68"/>
      <c r="C76" s="151" t="s">
        <v>180</v>
      </c>
      <c r="D76" s="111" t="str">
        <f t="shared" si="6"/>
        <v>12.4.3</v>
      </c>
      <c r="E76" s="133" t="s">
        <v>192</v>
      </c>
      <c r="F76" s="140" t="s">
        <v>286</v>
      </c>
      <c r="G76" s="140" t="s">
        <v>297</v>
      </c>
      <c r="H76" s="60">
        <f t="shared" si="7"/>
        <v>0.316</v>
      </c>
      <c r="I76" s="70">
        <v>0</v>
      </c>
      <c r="J76" s="70">
        <v>0</v>
      </c>
      <c r="K76" s="70">
        <v>0.316</v>
      </c>
      <c r="L76" s="70">
        <v>0</v>
      </c>
      <c r="M76" s="68"/>
      <c r="N76" s="128" t="s">
        <v>193</v>
      </c>
      <c r="O76" s="127" t="s">
        <v>192</v>
      </c>
      <c r="P76" s="127" t="s">
        <v>194</v>
      </c>
      <c r="Q76" s="127" t="s">
        <v>195</v>
      </c>
      <c r="R76" s="127" t="s">
        <v>196</v>
      </c>
      <c r="S76" s="128" t="s">
        <v>185</v>
      </c>
      <c r="T76" s="128" t="s">
        <v>298</v>
      </c>
    </row>
    <row r="77" spans="1:20" s="88" customFormat="1" ht="12" customHeight="1">
      <c r="A77" s="68"/>
      <c r="B77" s="68"/>
      <c r="C77" s="151" t="s">
        <v>180</v>
      </c>
      <c r="D77" s="111" t="str">
        <f t="shared" si="6"/>
        <v>12.4.4</v>
      </c>
      <c r="E77" s="133" t="s">
        <v>197</v>
      </c>
      <c r="F77" s="140" t="s">
        <v>286</v>
      </c>
      <c r="G77" s="140" t="s">
        <v>297</v>
      </c>
      <c r="H77" s="60">
        <f t="shared" si="7"/>
        <v>2.589</v>
      </c>
      <c r="I77" s="70">
        <v>0</v>
      </c>
      <c r="J77" s="70">
        <v>0</v>
      </c>
      <c r="K77" s="70">
        <v>2.589</v>
      </c>
      <c r="L77" s="70">
        <v>0</v>
      </c>
      <c r="M77" s="68"/>
      <c r="N77" s="128" t="s">
        <v>198</v>
      </c>
      <c r="O77" s="127" t="s">
        <v>197</v>
      </c>
      <c r="P77" s="127" t="s">
        <v>199</v>
      </c>
      <c r="Q77" s="127" t="s">
        <v>200</v>
      </c>
      <c r="R77" s="127" t="s">
        <v>201</v>
      </c>
      <c r="S77" s="128" t="s">
        <v>185</v>
      </c>
      <c r="T77" s="128" t="s">
        <v>298</v>
      </c>
    </row>
    <row r="78" spans="1:20" s="88" customFormat="1" ht="12" customHeight="1">
      <c r="A78" s="68"/>
      <c r="B78" s="68"/>
      <c r="C78" s="151" t="s">
        <v>180</v>
      </c>
      <c r="D78" s="111" t="str">
        <f t="shared" si="6"/>
        <v>12.4.5</v>
      </c>
      <c r="E78" s="133" t="s">
        <v>202</v>
      </c>
      <c r="F78" s="140" t="s">
        <v>286</v>
      </c>
      <c r="G78" s="140" t="s">
        <v>297</v>
      </c>
      <c r="H78" s="60">
        <f t="shared" si="7"/>
        <v>0.29099999999999998</v>
      </c>
      <c r="I78" s="70">
        <v>0.29099999999999998</v>
      </c>
      <c r="J78" s="70">
        <v>0</v>
      </c>
      <c r="K78" s="70">
        <v>0</v>
      </c>
      <c r="L78" s="70">
        <v>0</v>
      </c>
      <c r="M78" s="68"/>
      <c r="N78" s="128" t="s">
        <v>203</v>
      </c>
      <c r="O78" s="127" t="s">
        <v>202</v>
      </c>
      <c r="P78" s="127" t="s">
        <v>204</v>
      </c>
      <c r="Q78" s="127" t="s">
        <v>205</v>
      </c>
      <c r="R78" s="127" t="s">
        <v>206</v>
      </c>
      <c r="S78" s="128" t="s">
        <v>185</v>
      </c>
      <c r="T78" s="128" t="s">
        <v>298</v>
      </c>
    </row>
    <row r="79" spans="1:20" s="88" customFormat="1" ht="12" customHeight="1">
      <c r="A79" s="68"/>
      <c r="B79" s="68"/>
      <c r="C79" s="151" t="s">
        <v>180</v>
      </c>
      <c r="D79" s="111" t="str">
        <f t="shared" si="6"/>
        <v>12.4.6</v>
      </c>
      <c r="E79" s="133" t="s">
        <v>207</v>
      </c>
      <c r="F79" s="140" t="s">
        <v>286</v>
      </c>
      <c r="G79" s="140" t="s">
        <v>297</v>
      </c>
      <c r="H79" s="60">
        <f t="shared" si="7"/>
        <v>4.8000000000000001E-2</v>
      </c>
      <c r="I79" s="70">
        <v>0</v>
      </c>
      <c r="J79" s="70">
        <v>0</v>
      </c>
      <c r="K79" s="70">
        <v>4.8000000000000001E-2</v>
      </c>
      <c r="L79" s="70">
        <v>0</v>
      </c>
      <c r="M79" s="68"/>
      <c r="N79" s="128" t="s">
        <v>208</v>
      </c>
      <c r="O79" s="127" t="s">
        <v>207</v>
      </c>
      <c r="P79" s="127" t="s">
        <v>209</v>
      </c>
      <c r="Q79" s="127" t="s">
        <v>210</v>
      </c>
      <c r="R79" s="127" t="s">
        <v>211</v>
      </c>
      <c r="S79" s="128" t="s">
        <v>185</v>
      </c>
      <c r="T79" s="128" t="s">
        <v>298</v>
      </c>
    </row>
    <row r="80" spans="1:20" ht="12" customHeight="1">
      <c r="C80" s="61"/>
      <c r="D80" s="114"/>
      <c r="E80" s="117" t="s">
        <v>171</v>
      </c>
      <c r="F80" s="115"/>
      <c r="G80" s="115"/>
      <c r="H80" s="113"/>
      <c r="I80" s="113"/>
      <c r="J80" s="113"/>
      <c r="K80" s="113"/>
      <c r="L80" s="116"/>
      <c r="N80" s="126"/>
      <c r="O80" s="126"/>
      <c r="P80" s="126"/>
      <c r="Q80" s="126"/>
      <c r="R80" s="126"/>
      <c r="S80" s="126"/>
      <c r="T80" s="131" t="s">
        <v>299</v>
      </c>
    </row>
    <row r="81" spans="1:20" ht="12" customHeight="1">
      <c r="C81" s="61"/>
      <c r="D81" s="72" t="s">
        <v>300</v>
      </c>
      <c r="E81" s="119" t="s">
        <v>213</v>
      </c>
      <c r="F81" s="120" t="s">
        <v>286</v>
      </c>
      <c r="G81" s="120" t="s">
        <v>301</v>
      </c>
      <c r="H81" s="60">
        <f t="shared" ref="H81:H93" si="8">SUM(I81:L81)</f>
        <v>17.846</v>
      </c>
      <c r="I81" s="60">
        <f>SUM(I83,I84,I85)</f>
        <v>0</v>
      </c>
      <c r="J81" s="60">
        <f>SUM(J82,J84,J85)</f>
        <v>0</v>
      </c>
      <c r="K81" s="60">
        <f>SUM(K82,K83,K85)</f>
        <v>9.0920000000000005</v>
      </c>
      <c r="L81" s="60">
        <f>SUM(L82,L83,L84)</f>
        <v>8.7539999999999996</v>
      </c>
      <c r="N81" s="126"/>
      <c r="O81" s="126"/>
      <c r="P81" s="126"/>
      <c r="Q81" s="126"/>
      <c r="R81" s="126"/>
      <c r="S81" s="126"/>
      <c r="T81" s="128" t="s">
        <v>165</v>
      </c>
    </row>
    <row r="82" spans="1:20" ht="12" customHeight="1">
      <c r="C82" s="61"/>
      <c r="D82" s="111" t="s">
        <v>302</v>
      </c>
      <c r="E82" s="121" t="s">
        <v>157</v>
      </c>
      <c r="F82" s="112" t="s">
        <v>286</v>
      </c>
      <c r="G82" s="71" t="s">
        <v>303</v>
      </c>
      <c r="H82" s="60">
        <f t="shared" si="8"/>
        <v>9.0920000000000005</v>
      </c>
      <c r="I82" s="125"/>
      <c r="J82" s="70"/>
      <c r="K82" s="70">
        <v>9.0920000000000005</v>
      </c>
      <c r="L82" s="70"/>
      <c r="N82" s="126"/>
      <c r="O82" s="126"/>
      <c r="P82" s="126"/>
      <c r="Q82" s="126"/>
      <c r="R82" s="126"/>
      <c r="S82" s="126"/>
      <c r="T82" s="128" t="s">
        <v>165</v>
      </c>
    </row>
    <row r="83" spans="1:20" ht="12" customHeight="1">
      <c r="C83" s="61"/>
      <c r="D83" s="111" t="s">
        <v>304</v>
      </c>
      <c r="E83" s="121" t="s">
        <v>158</v>
      </c>
      <c r="F83" s="112" t="s">
        <v>286</v>
      </c>
      <c r="G83" s="71" t="s">
        <v>305</v>
      </c>
      <c r="H83" s="60">
        <f t="shared" si="8"/>
        <v>0</v>
      </c>
      <c r="I83" s="70"/>
      <c r="J83" s="125"/>
      <c r="K83" s="70"/>
      <c r="L83" s="70"/>
      <c r="N83" s="126"/>
      <c r="O83" s="126"/>
      <c r="P83" s="126"/>
      <c r="Q83" s="126"/>
      <c r="R83" s="126"/>
      <c r="S83" s="126"/>
      <c r="T83" s="128" t="s">
        <v>165</v>
      </c>
    </row>
    <row r="84" spans="1:20" ht="12" customHeight="1">
      <c r="C84" s="61"/>
      <c r="D84" s="111" t="s">
        <v>306</v>
      </c>
      <c r="E84" s="121" t="s">
        <v>159</v>
      </c>
      <c r="F84" s="112" t="s">
        <v>286</v>
      </c>
      <c r="G84" s="71" t="s">
        <v>307</v>
      </c>
      <c r="H84" s="60">
        <f t="shared" si="8"/>
        <v>8.7539999999999996</v>
      </c>
      <c r="I84" s="70"/>
      <c r="J84" s="70"/>
      <c r="K84" s="125"/>
      <c r="L84" s="70">
        <v>8.7539999999999996</v>
      </c>
      <c r="N84" s="126"/>
      <c r="O84" s="126"/>
      <c r="P84" s="126"/>
      <c r="Q84" s="126"/>
      <c r="R84" s="126"/>
      <c r="S84" s="126"/>
      <c r="T84" s="128" t="s">
        <v>165</v>
      </c>
    </row>
    <row r="85" spans="1:20" ht="12" customHeight="1">
      <c r="C85" s="61"/>
      <c r="D85" s="111" t="s">
        <v>308</v>
      </c>
      <c r="E85" s="121" t="s">
        <v>222</v>
      </c>
      <c r="F85" s="112" t="s">
        <v>286</v>
      </c>
      <c r="G85" s="71" t="s">
        <v>309</v>
      </c>
      <c r="H85" s="60">
        <f t="shared" si="8"/>
        <v>0</v>
      </c>
      <c r="I85" s="70"/>
      <c r="J85" s="70"/>
      <c r="K85" s="70"/>
      <c r="L85" s="125"/>
      <c r="N85" s="126"/>
      <c r="O85" s="126"/>
      <c r="P85" s="126"/>
      <c r="Q85" s="126"/>
      <c r="R85" s="126"/>
      <c r="S85" s="126"/>
      <c r="T85" s="128" t="s">
        <v>165</v>
      </c>
    </row>
    <row r="86" spans="1:20" ht="12" customHeight="1">
      <c r="C86" s="61"/>
      <c r="D86" s="72" t="s">
        <v>310</v>
      </c>
      <c r="E86" s="119" t="s">
        <v>224</v>
      </c>
      <c r="F86" s="120" t="s">
        <v>286</v>
      </c>
      <c r="G86" s="120" t="s">
        <v>311</v>
      </c>
      <c r="H86" s="60">
        <f t="shared" si="8"/>
        <v>0</v>
      </c>
      <c r="I86" s="70"/>
      <c r="J86" s="70"/>
      <c r="K86" s="70"/>
      <c r="L86" s="70"/>
      <c r="N86" s="126"/>
      <c r="O86" s="126"/>
      <c r="P86" s="126"/>
      <c r="Q86" s="126"/>
      <c r="R86" s="126"/>
      <c r="S86" s="126"/>
      <c r="T86" s="128" t="s">
        <v>165</v>
      </c>
    </row>
    <row r="87" spans="1:20" ht="12" customHeight="1">
      <c r="C87" s="61"/>
      <c r="D87" s="72" t="s">
        <v>312</v>
      </c>
      <c r="E87" s="119" t="s">
        <v>226</v>
      </c>
      <c r="F87" s="120" t="s">
        <v>286</v>
      </c>
      <c r="G87" s="120" t="s">
        <v>313</v>
      </c>
      <c r="H87" s="60">
        <f t="shared" si="8"/>
        <v>33.96</v>
      </c>
      <c r="I87" s="60">
        <f>SUM(I88,I90,I93,I103)</f>
        <v>1.2909999999999999</v>
      </c>
      <c r="J87" s="60">
        <f>SUM(J88,J90,J93,J103)</f>
        <v>0</v>
      </c>
      <c r="K87" s="60">
        <f>SUM(K88,K90,K93,K103)</f>
        <v>24.489000000000001</v>
      </c>
      <c r="L87" s="60">
        <f>SUM(L88,L90,L93,L103)</f>
        <v>8.18</v>
      </c>
      <c r="N87" s="126"/>
      <c r="O87" s="126"/>
      <c r="P87" s="126"/>
      <c r="Q87" s="126"/>
      <c r="R87" s="126"/>
      <c r="S87" s="126"/>
      <c r="T87" s="128" t="s">
        <v>165</v>
      </c>
    </row>
    <row r="88" spans="1:20" ht="24" customHeight="1">
      <c r="C88" s="61"/>
      <c r="D88" s="111" t="s">
        <v>314</v>
      </c>
      <c r="E88" s="121" t="s">
        <v>229</v>
      </c>
      <c r="F88" s="112" t="s">
        <v>286</v>
      </c>
      <c r="G88" s="71" t="s">
        <v>315</v>
      </c>
      <c r="H88" s="60">
        <f t="shared" si="8"/>
        <v>0</v>
      </c>
      <c r="I88" s="70"/>
      <c r="J88" s="70"/>
      <c r="K88" s="70"/>
      <c r="L88" s="70"/>
      <c r="N88" s="126"/>
      <c r="O88" s="126"/>
      <c r="P88" s="126"/>
      <c r="Q88" s="126"/>
      <c r="R88" s="126"/>
      <c r="S88" s="126"/>
      <c r="T88" s="128" t="s">
        <v>165</v>
      </c>
    </row>
    <row r="89" spans="1:20" ht="12" customHeight="1">
      <c r="C89" s="61"/>
      <c r="D89" s="111" t="s">
        <v>316</v>
      </c>
      <c r="E89" s="122" t="s">
        <v>232</v>
      </c>
      <c r="F89" s="112" t="s">
        <v>286</v>
      </c>
      <c r="G89" s="71" t="s">
        <v>317</v>
      </c>
      <c r="H89" s="60">
        <f t="shared" si="8"/>
        <v>0</v>
      </c>
      <c r="I89" s="70"/>
      <c r="J89" s="70"/>
      <c r="K89" s="70"/>
      <c r="L89" s="70"/>
      <c r="N89" s="126"/>
      <c r="O89" s="126"/>
      <c r="P89" s="126"/>
      <c r="Q89" s="126"/>
      <c r="R89" s="126"/>
      <c r="S89" s="126"/>
      <c r="T89" s="128" t="s">
        <v>165</v>
      </c>
    </row>
    <row r="90" spans="1:20" ht="12" customHeight="1">
      <c r="C90" s="61"/>
      <c r="D90" s="111" t="s">
        <v>318</v>
      </c>
      <c r="E90" s="121" t="s">
        <v>235</v>
      </c>
      <c r="F90" s="112" t="s">
        <v>286</v>
      </c>
      <c r="G90" s="71" t="s">
        <v>319</v>
      </c>
      <c r="H90" s="60">
        <f t="shared" si="8"/>
        <v>18.501000000000001</v>
      </c>
      <c r="I90" s="70">
        <v>0.86499999999999999</v>
      </c>
      <c r="J90" s="70">
        <v>0</v>
      </c>
      <c r="K90" s="70">
        <v>9.4570000000000007</v>
      </c>
      <c r="L90" s="70">
        <v>8.1790000000000003</v>
      </c>
      <c r="N90" s="126"/>
      <c r="O90" s="126"/>
      <c r="P90" s="126"/>
      <c r="Q90" s="126"/>
      <c r="R90" s="126"/>
      <c r="S90" s="126"/>
      <c r="T90" s="128" t="s">
        <v>165</v>
      </c>
    </row>
    <row r="91" spans="1:20" ht="12" customHeight="1">
      <c r="C91" s="61"/>
      <c r="D91" s="111" t="s">
        <v>320</v>
      </c>
      <c r="E91" s="122" t="s">
        <v>238</v>
      </c>
      <c r="F91" s="112" t="s">
        <v>286</v>
      </c>
      <c r="G91" s="71" t="s">
        <v>321</v>
      </c>
      <c r="H91" s="60">
        <f t="shared" si="8"/>
        <v>0</v>
      </c>
      <c r="I91" s="70"/>
      <c r="J91" s="70"/>
      <c r="K91" s="70"/>
      <c r="L91" s="70"/>
      <c r="N91" s="126"/>
      <c r="O91" s="126"/>
      <c r="P91" s="126"/>
      <c r="Q91" s="126"/>
      <c r="R91" s="126"/>
      <c r="S91" s="126"/>
      <c r="T91" s="128" t="s">
        <v>165</v>
      </c>
    </row>
    <row r="92" spans="1:20" ht="12" customHeight="1">
      <c r="C92" s="61"/>
      <c r="D92" s="111" t="s">
        <v>322</v>
      </c>
      <c r="E92" s="123" t="s">
        <v>241</v>
      </c>
      <c r="F92" s="112" t="s">
        <v>286</v>
      </c>
      <c r="G92" s="71" t="s">
        <v>323</v>
      </c>
      <c r="H92" s="60">
        <f t="shared" si="8"/>
        <v>0</v>
      </c>
      <c r="I92" s="70"/>
      <c r="J92" s="70"/>
      <c r="K92" s="70"/>
      <c r="L92" s="70"/>
      <c r="N92" s="126"/>
      <c r="O92" s="126"/>
      <c r="P92" s="126"/>
      <c r="Q92" s="126"/>
      <c r="R92" s="126"/>
      <c r="S92" s="126"/>
      <c r="T92" s="128" t="s">
        <v>165</v>
      </c>
    </row>
    <row r="93" spans="1:20" ht="12" customHeight="1">
      <c r="C93" s="61"/>
      <c r="D93" s="111" t="s">
        <v>324</v>
      </c>
      <c r="E93" s="121" t="s">
        <v>244</v>
      </c>
      <c r="F93" s="112" t="s">
        <v>286</v>
      </c>
      <c r="G93" s="71" t="s">
        <v>325</v>
      </c>
      <c r="H93" s="60">
        <f t="shared" si="8"/>
        <v>15.459</v>
      </c>
      <c r="I93" s="60">
        <f>SUM(I94:I102)</f>
        <v>0.42599999999999999</v>
      </c>
      <c r="J93" s="60">
        <f>SUM(J94:J102)</f>
        <v>0</v>
      </c>
      <c r="K93" s="60">
        <f>SUM(K94:K102)</f>
        <v>15.032</v>
      </c>
      <c r="L93" s="60">
        <f>SUM(L94:L102)</f>
        <v>1E-3</v>
      </c>
      <c r="N93" s="126"/>
      <c r="O93" s="126"/>
      <c r="P93" s="126"/>
      <c r="Q93" s="126"/>
      <c r="R93" s="126"/>
      <c r="S93" s="126"/>
      <c r="T93" s="128" t="s">
        <v>165</v>
      </c>
    </row>
    <row r="94" spans="1:20" ht="12" hidden="1" customHeight="1">
      <c r="C94" s="61"/>
      <c r="D94" s="118"/>
      <c r="E94" s="150"/>
      <c r="F94" s="115"/>
      <c r="G94" s="115"/>
      <c r="H94" s="113"/>
      <c r="I94" s="113"/>
      <c r="J94" s="113"/>
      <c r="K94" s="113"/>
      <c r="L94" s="116"/>
      <c r="N94" s="128" t="s">
        <v>170</v>
      </c>
      <c r="O94" s="126"/>
      <c r="P94" s="126"/>
      <c r="Q94" s="126"/>
      <c r="R94" s="126"/>
      <c r="S94" s="126"/>
      <c r="T94" s="126"/>
    </row>
    <row r="95" spans="1:20" s="88" customFormat="1" ht="12" customHeight="1">
      <c r="A95" s="68"/>
      <c r="B95" s="68"/>
      <c r="C95" s="151" t="s">
        <v>180</v>
      </c>
      <c r="D95" s="111" t="str">
        <f t="shared" ref="D95:D101" si="9">"15.3."&amp;N95</f>
        <v>15.3.1</v>
      </c>
      <c r="E95" s="133" t="s">
        <v>197</v>
      </c>
      <c r="F95" s="140" t="s">
        <v>286</v>
      </c>
      <c r="G95" s="140" t="s">
        <v>325</v>
      </c>
      <c r="H95" s="60">
        <f t="shared" ref="H95:H101" si="10">SUM(I95:L95)</f>
        <v>4.1669999999999998</v>
      </c>
      <c r="I95" s="70">
        <v>0</v>
      </c>
      <c r="J95" s="70">
        <v>0</v>
      </c>
      <c r="K95" s="70">
        <v>4.1669999999999998</v>
      </c>
      <c r="L95" s="70">
        <v>0</v>
      </c>
      <c r="M95" s="68"/>
      <c r="N95" s="128" t="s">
        <v>162</v>
      </c>
      <c r="O95" s="127" t="s">
        <v>197</v>
      </c>
      <c r="P95" s="127" t="s">
        <v>199</v>
      </c>
      <c r="Q95" s="127" t="s">
        <v>200</v>
      </c>
      <c r="R95" s="127" t="s">
        <v>201</v>
      </c>
      <c r="S95" s="128" t="s">
        <v>185</v>
      </c>
      <c r="T95" s="128" t="s">
        <v>326</v>
      </c>
    </row>
    <row r="96" spans="1:20" s="88" customFormat="1" ht="12" customHeight="1">
      <c r="A96" s="68"/>
      <c r="B96" s="68"/>
      <c r="C96" s="151" t="s">
        <v>180</v>
      </c>
      <c r="D96" s="111" t="str">
        <f t="shared" si="9"/>
        <v>15.3.2</v>
      </c>
      <c r="E96" s="133" t="s">
        <v>187</v>
      </c>
      <c r="F96" s="140" t="s">
        <v>286</v>
      </c>
      <c r="G96" s="140" t="s">
        <v>325</v>
      </c>
      <c r="H96" s="60">
        <f t="shared" si="10"/>
        <v>0.42599999999999999</v>
      </c>
      <c r="I96" s="70">
        <v>0.42599999999999999</v>
      </c>
      <c r="J96" s="70">
        <v>0</v>
      </c>
      <c r="K96" s="70">
        <v>0</v>
      </c>
      <c r="L96" s="70">
        <v>0</v>
      </c>
      <c r="M96" s="68"/>
      <c r="N96" s="128" t="s">
        <v>188</v>
      </c>
      <c r="O96" s="127" t="s">
        <v>187</v>
      </c>
      <c r="P96" s="127" t="s">
        <v>189</v>
      </c>
      <c r="Q96" s="127" t="s">
        <v>190</v>
      </c>
      <c r="R96" s="127" t="s">
        <v>191</v>
      </c>
      <c r="S96" s="128" t="s">
        <v>185</v>
      </c>
      <c r="T96" s="128" t="s">
        <v>326</v>
      </c>
    </row>
    <row r="97" spans="1:20" s="88" customFormat="1" ht="12" customHeight="1">
      <c r="A97" s="68"/>
      <c r="B97" s="68"/>
      <c r="C97" s="151" t="s">
        <v>180</v>
      </c>
      <c r="D97" s="111" t="str">
        <f t="shared" si="9"/>
        <v>15.3.3</v>
      </c>
      <c r="E97" s="133" t="s">
        <v>192</v>
      </c>
      <c r="F97" s="140" t="s">
        <v>286</v>
      </c>
      <c r="G97" s="140" t="s">
        <v>325</v>
      </c>
      <c r="H97" s="60">
        <f t="shared" si="10"/>
        <v>10.440999999999999</v>
      </c>
      <c r="I97" s="70">
        <v>0</v>
      </c>
      <c r="J97" s="70">
        <v>0</v>
      </c>
      <c r="K97" s="70">
        <v>10.44</v>
      </c>
      <c r="L97" s="70">
        <v>1E-3</v>
      </c>
      <c r="M97" s="68"/>
      <c r="N97" s="128" t="s">
        <v>193</v>
      </c>
      <c r="O97" s="127" t="s">
        <v>192</v>
      </c>
      <c r="P97" s="127" t="s">
        <v>194</v>
      </c>
      <c r="Q97" s="127" t="s">
        <v>195</v>
      </c>
      <c r="R97" s="127" t="s">
        <v>196</v>
      </c>
      <c r="S97" s="128" t="s">
        <v>185</v>
      </c>
      <c r="T97" s="128" t="s">
        <v>326</v>
      </c>
    </row>
    <row r="98" spans="1:20" s="88" customFormat="1" ht="12" customHeight="1">
      <c r="A98" s="68"/>
      <c r="B98" s="68"/>
      <c r="C98" s="151" t="s">
        <v>180</v>
      </c>
      <c r="D98" s="111" t="str">
        <f t="shared" si="9"/>
        <v>15.3.4</v>
      </c>
      <c r="E98" s="133" t="s">
        <v>247</v>
      </c>
      <c r="F98" s="140" t="s">
        <v>286</v>
      </c>
      <c r="G98" s="140" t="s">
        <v>325</v>
      </c>
      <c r="H98" s="60">
        <f t="shared" si="10"/>
        <v>0.219</v>
      </c>
      <c r="I98" s="70">
        <v>0</v>
      </c>
      <c r="J98" s="70">
        <v>0</v>
      </c>
      <c r="K98" s="70">
        <v>0.219</v>
      </c>
      <c r="L98" s="70">
        <v>0</v>
      </c>
      <c r="M98" s="68"/>
      <c r="N98" s="128" t="s">
        <v>198</v>
      </c>
      <c r="O98" s="127" t="s">
        <v>247</v>
      </c>
      <c r="P98" s="127" t="s">
        <v>248</v>
      </c>
      <c r="Q98" s="127" t="s">
        <v>249</v>
      </c>
      <c r="R98" s="127" t="s">
        <v>250</v>
      </c>
      <c r="S98" s="128" t="s">
        <v>185</v>
      </c>
      <c r="T98" s="128" t="s">
        <v>326</v>
      </c>
    </row>
    <row r="99" spans="1:20" s="88" customFormat="1" ht="12" customHeight="1">
      <c r="A99" s="68"/>
      <c r="B99" s="68"/>
      <c r="C99" s="151" t="s">
        <v>180</v>
      </c>
      <c r="D99" s="111" t="str">
        <f t="shared" si="9"/>
        <v>15.3.5</v>
      </c>
      <c r="E99" s="133" t="s">
        <v>251</v>
      </c>
      <c r="F99" s="140" t="s">
        <v>286</v>
      </c>
      <c r="G99" s="140" t="s">
        <v>325</v>
      </c>
      <c r="H99" s="60">
        <f t="shared" si="10"/>
        <v>7.6999999999999999E-2</v>
      </c>
      <c r="I99" s="70">
        <v>0</v>
      </c>
      <c r="J99" s="70">
        <v>0</v>
      </c>
      <c r="K99" s="70">
        <v>7.6999999999999999E-2</v>
      </c>
      <c r="L99" s="70">
        <v>0</v>
      </c>
      <c r="M99" s="68"/>
      <c r="N99" s="128" t="s">
        <v>203</v>
      </c>
      <c r="O99" s="127" t="s">
        <v>251</v>
      </c>
      <c r="P99" s="127" t="s">
        <v>252</v>
      </c>
      <c r="Q99" s="127" t="s">
        <v>253</v>
      </c>
      <c r="R99" s="127" t="s">
        <v>206</v>
      </c>
      <c r="S99" s="128" t="s">
        <v>185</v>
      </c>
      <c r="T99" s="128" t="s">
        <v>326</v>
      </c>
    </row>
    <row r="100" spans="1:20" s="88" customFormat="1" ht="12" customHeight="1">
      <c r="C100" s="151" t="s">
        <v>180</v>
      </c>
      <c r="D100" s="111" t="str">
        <f t="shared" si="9"/>
        <v>15.3.6</v>
      </c>
      <c r="E100" s="133" t="s">
        <v>181</v>
      </c>
      <c r="F100" s="140" t="s">
        <v>286</v>
      </c>
      <c r="G100" s="140" t="s">
        <v>325</v>
      </c>
      <c r="H100" s="60">
        <f t="shared" si="10"/>
        <v>6.6000000000000003E-2</v>
      </c>
      <c r="I100" s="70">
        <v>0</v>
      </c>
      <c r="J100" s="70">
        <v>0</v>
      </c>
      <c r="K100" s="70">
        <v>6.6000000000000003E-2</v>
      </c>
      <c r="L100" s="70">
        <v>0</v>
      </c>
      <c r="N100" s="128" t="s">
        <v>208</v>
      </c>
      <c r="O100" s="127" t="s">
        <v>181</v>
      </c>
      <c r="P100" s="127" t="s">
        <v>182</v>
      </c>
      <c r="Q100" s="127" t="s">
        <v>183</v>
      </c>
      <c r="R100" s="127" t="s">
        <v>184</v>
      </c>
      <c r="S100" s="128" t="s">
        <v>185</v>
      </c>
      <c r="T100" s="128" t="s">
        <v>326</v>
      </c>
    </row>
    <row r="101" spans="1:20" s="88" customFormat="1" ht="12" customHeight="1">
      <c r="C101" s="151" t="s">
        <v>180</v>
      </c>
      <c r="D101" s="111" t="str">
        <f t="shared" si="9"/>
        <v>15.3.7</v>
      </c>
      <c r="E101" s="133" t="s">
        <v>254</v>
      </c>
      <c r="F101" s="140" t="s">
        <v>286</v>
      </c>
      <c r="G101" s="140" t="s">
        <v>325</v>
      </c>
      <c r="H101" s="60">
        <f t="shared" si="10"/>
        <v>6.3E-2</v>
      </c>
      <c r="I101" s="70">
        <v>0</v>
      </c>
      <c r="J101" s="70">
        <v>0</v>
      </c>
      <c r="K101" s="70">
        <v>6.3E-2</v>
      </c>
      <c r="L101" s="70">
        <v>0</v>
      </c>
      <c r="N101" s="128" t="s">
        <v>255</v>
      </c>
      <c r="O101" s="127" t="s">
        <v>254</v>
      </c>
      <c r="P101" s="127" t="s">
        <v>256</v>
      </c>
      <c r="Q101" s="127" t="s">
        <v>257</v>
      </c>
      <c r="R101" s="127" t="s">
        <v>258</v>
      </c>
      <c r="S101" s="128" t="s">
        <v>185</v>
      </c>
      <c r="T101" s="128" t="s">
        <v>326</v>
      </c>
    </row>
    <row r="102" spans="1:20" ht="12" customHeight="1">
      <c r="C102" s="61"/>
      <c r="D102" s="114"/>
      <c r="E102" s="117" t="s">
        <v>171</v>
      </c>
      <c r="F102" s="115"/>
      <c r="G102" s="115"/>
      <c r="H102" s="113"/>
      <c r="I102" s="113"/>
      <c r="J102" s="113"/>
      <c r="K102" s="113"/>
      <c r="L102" s="116"/>
      <c r="N102" s="126"/>
      <c r="O102" s="126"/>
      <c r="P102" s="126"/>
      <c r="Q102" s="126"/>
      <c r="R102" s="126"/>
      <c r="S102" s="126"/>
      <c r="T102" s="131" t="s">
        <v>327</v>
      </c>
    </row>
    <row r="103" spans="1:20" ht="12" customHeight="1">
      <c r="C103" s="61"/>
      <c r="D103" s="111" t="s">
        <v>328</v>
      </c>
      <c r="E103" s="121" t="s">
        <v>261</v>
      </c>
      <c r="F103" s="112" t="s">
        <v>286</v>
      </c>
      <c r="G103" s="71" t="s">
        <v>329</v>
      </c>
      <c r="H103" s="60">
        <f t="shared" ref="H103:H111" si="11">SUM(I103:L103)</f>
        <v>0</v>
      </c>
      <c r="I103" s="70"/>
      <c r="J103" s="70"/>
      <c r="K103" s="70"/>
      <c r="L103" s="70"/>
      <c r="N103" s="126"/>
      <c r="O103" s="126"/>
      <c r="P103" s="126"/>
      <c r="Q103" s="126"/>
      <c r="R103" s="126"/>
      <c r="S103" s="126"/>
      <c r="T103" s="128" t="s">
        <v>165</v>
      </c>
    </row>
    <row r="104" spans="1:20" ht="12" customHeight="1">
      <c r="C104" s="61"/>
      <c r="D104" s="72" t="s">
        <v>330</v>
      </c>
      <c r="E104" s="119" t="s">
        <v>263</v>
      </c>
      <c r="F104" s="120" t="s">
        <v>286</v>
      </c>
      <c r="G104" s="120" t="s">
        <v>331</v>
      </c>
      <c r="H104" s="60">
        <f t="shared" si="11"/>
        <v>17.942</v>
      </c>
      <c r="I104" s="70">
        <v>17.902000000000001</v>
      </c>
      <c r="J104" s="70">
        <v>0.04</v>
      </c>
      <c r="K104" s="70">
        <v>0</v>
      </c>
      <c r="L104" s="70">
        <v>0</v>
      </c>
      <c r="N104" s="126"/>
      <c r="O104" s="126"/>
      <c r="P104" s="126"/>
      <c r="Q104" s="126"/>
      <c r="R104" s="126"/>
      <c r="S104" s="126"/>
      <c r="T104" s="128" t="s">
        <v>165</v>
      </c>
    </row>
    <row r="105" spans="1:20" ht="12" customHeight="1">
      <c r="C105" s="61"/>
      <c r="D105" s="72" t="s">
        <v>332</v>
      </c>
      <c r="E105" s="119" t="s">
        <v>265</v>
      </c>
      <c r="F105" s="120" t="s">
        <v>286</v>
      </c>
      <c r="G105" s="120" t="s">
        <v>333</v>
      </c>
      <c r="H105" s="60">
        <f t="shared" si="11"/>
        <v>0</v>
      </c>
      <c r="I105" s="70"/>
      <c r="J105" s="70"/>
      <c r="K105" s="70"/>
      <c r="L105" s="70"/>
      <c r="N105" s="126"/>
      <c r="O105" s="126"/>
      <c r="P105" s="126"/>
      <c r="Q105" s="126"/>
      <c r="R105" s="126"/>
      <c r="S105" s="126"/>
      <c r="T105" s="128" t="s">
        <v>165</v>
      </c>
    </row>
    <row r="106" spans="1:20" ht="12" customHeight="1">
      <c r="C106" s="61"/>
      <c r="D106" s="72" t="s">
        <v>334</v>
      </c>
      <c r="E106" s="119" t="s">
        <v>267</v>
      </c>
      <c r="F106" s="120" t="s">
        <v>286</v>
      </c>
      <c r="G106" s="120" t="s">
        <v>335</v>
      </c>
      <c r="H106" s="60">
        <f t="shared" si="11"/>
        <v>0</v>
      </c>
      <c r="I106" s="70"/>
      <c r="J106" s="70"/>
      <c r="K106" s="70"/>
      <c r="L106" s="70"/>
      <c r="N106" s="126"/>
      <c r="O106" s="126"/>
      <c r="P106" s="126"/>
      <c r="Q106" s="126"/>
      <c r="R106" s="126"/>
      <c r="S106" s="126"/>
      <c r="T106" s="128" t="s">
        <v>165</v>
      </c>
    </row>
    <row r="107" spans="1:20" ht="12" customHeight="1">
      <c r="C107" s="61"/>
      <c r="D107" s="72" t="s">
        <v>336</v>
      </c>
      <c r="E107" s="119" t="s">
        <v>270</v>
      </c>
      <c r="F107" s="120" t="s">
        <v>286</v>
      </c>
      <c r="G107" s="120" t="s">
        <v>337</v>
      </c>
      <c r="H107" s="60">
        <f t="shared" si="11"/>
        <v>1.6669999999999998</v>
      </c>
      <c r="I107" s="70">
        <v>0.33</v>
      </c>
      <c r="J107" s="70">
        <v>4.0000000000000001E-3</v>
      </c>
      <c r="K107" s="70">
        <v>0.64</v>
      </c>
      <c r="L107" s="70">
        <v>0.69299999999999995</v>
      </c>
      <c r="N107" s="126"/>
      <c r="O107" s="126"/>
      <c r="P107" s="126"/>
      <c r="Q107" s="126"/>
      <c r="R107" s="126"/>
      <c r="S107" s="126"/>
      <c r="T107" s="128" t="s">
        <v>165</v>
      </c>
    </row>
    <row r="108" spans="1:20" ht="12" customHeight="1">
      <c r="C108" s="61"/>
      <c r="D108" s="111" t="s">
        <v>338</v>
      </c>
      <c r="E108" s="121" t="s">
        <v>339</v>
      </c>
      <c r="F108" s="112" t="s">
        <v>286</v>
      </c>
      <c r="G108" s="71" t="s">
        <v>340</v>
      </c>
      <c r="H108" s="60">
        <f t="shared" si="11"/>
        <v>0</v>
      </c>
      <c r="I108" s="70"/>
      <c r="J108" s="70"/>
      <c r="K108" s="70"/>
      <c r="L108" s="70"/>
      <c r="N108" s="126"/>
      <c r="O108" s="126"/>
      <c r="P108" s="126"/>
      <c r="Q108" s="126"/>
      <c r="R108" s="126"/>
      <c r="S108" s="126"/>
      <c r="T108" s="128" t="s">
        <v>165</v>
      </c>
    </row>
    <row r="109" spans="1:20" ht="12" customHeight="1">
      <c r="C109" s="61"/>
      <c r="D109" s="72" t="s">
        <v>341</v>
      </c>
      <c r="E109" s="119" t="s">
        <v>276</v>
      </c>
      <c r="F109" s="120" t="s">
        <v>286</v>
      </c>
      <c r="G109" s="120" t="s">
        <v>342</v>
      </c>
      <c r="H109" s="60">
        <f t="shared" si="11"/>
        <v>1.6669999999999998</v>
      </c>
      <c r="I109" s="70">
        <v>0.33</v>
      </c>
      <c r="J109" s="70">
        <v>4.0000000000000001E-3</v>
      </c>
      <c r="K109" s="70">
        <v>0.64</v>
      </c>
      <c r="L109" s="70">
        <v>0.69299999999999995</v>
      </c>
      <c r="N109" s="126"/>
      <c r="O109" s="126"/>
      <c r="P109" s="126"/>
      <c r="Q109" s="126"/>
      <c r="R109" s="126"/>
      <c r="S109" s="126"/>
      <c r="T109" s="128" t="s">
        <v>165</v>
      </c>
    </row>
    <row r="110" spans="1:20" ht="24" customHeight="1">
      <c r="C110" s="61"/>
      <c r="D110" s="72" t="s">
        <v>343</v>
      </c>
      <c r="E110" s="119" t="s">
        <v>279</v>
      </c>
      <c r="F110" s="120" t="s">
        <v>286</v>
      </c>
      <c r="G110" s="120" t="s">
        <v>344</v>
      </c>
      <c r="H110" s="60">
        <f t="shared" si="11"/>
        <v>0</v>
      </c>
      <c r="I110" s="60">
        <f>I107-I109</f>
        <v>0</v>
      </c>
      <c r="J110" s="60">
        <f>J107-J109</f>
        <v>0</v>
      </c>
      <c r="K110" s="60">
        <f>K107-K109</f>
        <v>0</v>
      </c>
      <c r="L110" s="60">
        <f>L107-L109</f>
        <v>0</v>
      </c>
      <c r="N110" s="126"/>
      <c r="O110" s="126"/>
      <c r="P110" s="126"/>
      <c r="Q110" s="126"/>
      <c r="R110" s="126"/>
      <c r="S110" s="126"/>
      <c r="T110" s="128" t="s">
        <v>165</v>
      </c>
    </row>
    <row r="111" spans="1:20" ht="12" customHeight="1">
      <c r="C111" s="61"/>
      <c r="D111" s="72" t="s">
        <v>345</v>
      </c>
      <c r="E111" s="119" t="s">
        <v>282</v>
      </c>
      <c r="F111" s="120" t="s">
        <v>286</v>
      </c>
      <c r="G111" s="120" t="s">
        <v>346</v>
      </c>
      <c r="H111" s="60">
        <f t="shared" si="11"/>
        <v>0</v>
      </c>
      <c r="I111" s="60">
        <f>SUM(I64,I81,I86)-SUM(I87,I104:I107)</f>
        <v>0</v>
      </c>
      <c r="J111" s="60">
        <f>SUM(J64,J81,J86)-SUM(J87,J104:J107)</f>
        <v>0</v>
      </c>
      <c r="K111" s="60">
        <f>SUM(K64,K81,K86)-SUM(K87,K104:K107)</f>
        <v>0</v>
      </c>
      <c r="L111" s="60">
        <f>SUM(L64,L81,L86)-SUM(L87,L104:L107)</f>
        <v>0</v>
      </c>
      <c r="N111" s="126"/>
      <c r="O111" s="126"/>
      <c r="P111" s="126"/>
      <c r="Q111" s="126"/>
      <c r="R111" s="126"/>
      <c r="S111" s="126"/>
      <c r="T111" s="128" t="s">
        <v>165</v>
      </c>
    </row>
    <row r="112" spans="1:20" ht="18" customHeight="1">
      <c r="C112" s="61"/>
      <c r="D112" s="194" t="s">
        <v>347</v>
      </c>
      <c r="E112" s="195"/>
      <c r="F112" s="195"/>
      <c r="G112" s="144"/>
      <c r="H112" s="145"/>
      <c r="I112" s="145"/>
      <c r="J112" s="145"/>
      <c r="K112" s="145"/>
      <c r="L112" s="146"/>
      <c r="N112" s="126"/>
      <c r="O112" s="126"/>
      <c r="P112" s="126"/>
      <c r="Q112" s="126"/>
      <c r="R112" s="126"/>
      <c r="S112" s="126"/>
      <c r="T112" s="126"/>
    </row>
    <row r="113" spans="3:20" ht="12" customHeight="1">
      <c r="C113" s="61"/>
      <c r="D113" s="72" t="s">
        <v>348</v>
      </c>
      <c r="E113" s="119" t="s">
        <v>349</v>
      </c>
      <c r="F113" s="120" t="s">
        <v>286</v>
      </c>
      <c r="G113" s="120" t="s">
        <v>350</v>
      </c>
      <c r="H113" s="60">
        <f>SUM(I113:L113)</f>
        <v>35.725000000000001</v>
      </c>
      <c r="I113" s="70">
        <v>17.405000000000001</v>
      </c>
      <c r="J113" s="70">
        <v>7.4999999999999997E-2</v>
      </c>
      <c r="K113" s="70">
        <v>18.245000000000001</v>
      </c>
      <c r="L113" s="70">
        <v>0</v>
      </c>
      <c r="N113" s="126"/>
      <c r="O113" s="126"/>
      <c r="P113" s="126"/>
      <c r="Q113" s="126"/>
      <c r="R113" s="126"/>
      <c r="S113" s="126"/>
      <c r="T113" s="128" t="s">
        <v>165</v>
      </c>
    </row>
    <row r="114" spans="3:20" ht="12" customHeight="1">
      <c r="C114" s="61"/>
      <c r="D114" s="72" t="s">
        <v>351</v>
      </c>
      <c r="E114" s="119" t="s">
        <v>352</v>
      </c>
      <c r="F114" s="120" t="s">
        <v>286</v>
      </c>
      <c r="G114" s="120" t="s">
        <v>353</v>
      </c>
      <c r="H114" s="60">
        <f>SUM(I114:L114)</f>
        <v>0</v>
      </c>
      <c r="I114" s="70"/>
      <c r="J114" s="70"/>
      <c r="K114" s="70"/>
      <c r="L114" s="70"/>
      <c r="N114" s="126"/>
      <c r="O114" s="126"/>
      <c r="P114" s="126"/>
      <c r="Q114" s="126"/>
      <c r="R114" s="126"/>
      <c r="S114" s="126"/>
      <c r="T114" s="128" t="s">
        <v>165</v>
      </c>
    </row>
    <row r="115" spans="3:20" ht="12" customHeight="1">
      <c r="C115" s="61"/>
      <c r="D115" s="72" t="s">
        <v>354</v>
      </c>
      <c r="E115" s="119" t="s">
        <v>355</v>
      </c>
      <c r="F115" s="120" t="s">
        <v>286</v>
      </c>
      <c r="G115" s="120" t="s">
        <v>356</v>
      </c>
      <c r="H115" s="60">
        <f>SUM(I115:L115)</f>
        <v>0</v>
      </c>
      <c r="I115" s="70"/>
      <c r="J115" s="70"/>
      <c r="K115" s="70"/>
      <c r="L115" s="70"/>
      <c r="N115" s="126"/>
      <c r="O115" s="126"/>
      <c r="P115" s="126"/>
      <c r="Q115" s="126"/>
      <c r="R115" s="126"/>
      <c r="S115" s="126"/>
      <c r="T115" s="128" t="s">
        <v>165</v>
      </c>
    </row>
    <row r="116" spans="3:20" ht="18" customHeight="1">
      <c r="C116" s="61"/>
      <c r="D116" s="194" t="s">
        <v>357</v>
      </c>
      <c r="E116" s="195"/>
      <c r="F116" s="195"/>
      <c r="G116" s="144"/>
      <c r="H116" s="145"/>
      <c r="I116" s="145"/>
      <c r="J116" s="145"/>
      <c r="K116" s="145"/>
      <c r="L116" s="146"/>
      <c r="N116" s="126"/>
      <c r="O116" s="126"/>
      <c r="P116" s="126"/>
      <c r="Q116" s="126"/>
      <c r="R116" s="126"/>
      <c r="S116" s="126"/>
      <c r="T116" s="126"/>
    </row>
    <row r="117" spans="3:20" ht="12" customHeight="1">
      <c r="C117" s="61"/>
      <c r="D117" s="72" t="s">
        <v>358</v>
      </c>
      <c r="E117" s="119" t="s">
        <v>359</v>
      </c>
      <c r="F117" s="120" t="s">
        <v>164</v>
      </c>
      <c r="G117" s="120" t="s">
        <v>360</v>
      </c>
      <c r="H117" s="60">
        <f t="shared" ref="H117:H148" si="12">SUM(I117:L117)</f>
        <v>0</v>
      </c>
      <c r="I117" s="60">
        <f>SUM(I118,I119)</f>
        <v>0</v>
      </c>
      <c r="J117" s="60">
        <f>SUM(J118,J119)</f>
        <v>0</v>
      </c>
      <c r="K117" s="60">
        <f>SUM(K118,K119)</f>
        <v>0</v>
      </c>
      <c r="L117" s="60">
        <f>SUM(L118,L119)</f>
        <v>0</v>
      </c>
      <c r="N117" s="126"/>
      <c r="O117" s="126"/>
      <c r="P117" s="126"/>
      <c r="Q117" s="126"/>
      <c r="R117" s="126"/>
      <c r="S117" s="126"/>
      <c r="T117" s="128" t="s">
        <v>165</v>
      </c>
    </row>
    <row r="118" spans="3:20" ht="12" customHeight="1">
      <c r="C118" s="61"/>
      <c r="D118" s="111" t="s">
        <v>361</v>
      </c>
      <c r="E118" s="121" t="s">
        <v>362</v>
      </c>
      <c r="F118" s="112" t="s">
        <v>164</v>
      </c>
      <c r="G118" s="71" t="s">
        <v>363</v>
      </c>
      <c r="H118" s="60">
        <f t="shared" si="12"/>
        <v>0</v>
      </c>
      <c r="I118" s="70"/>
      <c r="J118" s="70"/>
      <c r="K118" s="70"/>
      <c r="L118" s="70"/>
      <c r="N118" s="126"/>
      <c r="O118" s="126"/>
      <c r="P118" s="126"/>
      <c r="Q118" s="126"/>
      <c r="R118" s="126"/>
      <c r="S118" s="126"/>
      <c r="T118" s="128" t="s">
        <v>165</v>
      </c>
    </row>
    <row r="119" spans="3:20" ht="12" customHeight="1">
      <c r="C119" s="61"/>
      <c r="D119" s="111" t="s">
        <v>364</v>
      </c>
      <c r="E119" s="121" t="s">
        <v>365</v>
      </c>
      <c r="F119" s="112" t="s">
        <v>164</v>
      </c>
      <c r="G119" s="71" t="s">
        <v>366</v>
      </c>
      <c r="H119" s="60">
        <f t="shared" si="12"/>
        <v>0</v>
      </c>
      <c r="I119" s="60">
        <f>I122</f>
        <v>0</v>
      </c>
      <c r="J119" s="60">
        <f>J122</f>
        <v>0</v>
      </c>
      <c r="K119" s="60">
        <f>K122</f>
        <v>0</v>
      </c>
      <c r="L119" s="60">
        <f>L122</f>
        <v>0</v>
      </c>
      <c r="N119" s="126"/>
      <c r="O119" s="126"/>
      <c r="P119" s="126"/>
      <c r="Q119" s="126"/>
      <c r="R119" s="126"/>
      <c r="S119" s="126"/>
      <c r="T119" s="128" t="s">
        <v>165</v>
      </c>
    </row>
    <row r="120" spans="3:20" ht="12" customHeight="1">
      <c r="C120" s="61"/>
      <c r="D120" s="111" t="s">
        <v>367</v>
      </c>
      <c r="E120" s="122" t="s">
        <v>368</v>
      </c>
      <c r="F120" s="112" t="s">
        <v>286</v>
      </c>
      <c r="G120" s="71" t="s">
        <v>369</v>
      </c>
      <c r="H120" s="60">
        <f t="shared" si="12"/>
        <v>0</v>
      </c>
      <c r="I120" s="70"/>
      <c r="J120" s="70"/>
      <c r="K120" s="70"/>
      <c r="L120" s="70"/>
      <c r="N120" s="126"/>
      <c r="O120" s="126"/>
      <c r="P120" s="126"/>
      <c r="Q120" s="126"/>
      <c r="R120" s="126"/>
      <c r="S120" s="126"/>
      <c r="T120" s="128" t="s">
        <v>165</v>
      </c>
    </row>
    <row r="121" spans="3:20" ht="12" customHeight="1">
      <c r="C121" s="61"/>
      <c r="D121" s="111" t="s">
        <v>370</v>
      </c>
      <c r="E121" s="123" t="s">
        <v>371</v>
      </c>
      <c r="F121" s="112" t="s">
        <v>286</v>
      </c>
      <c r="G121" s="71" t="s">
        <v>372</v>
      </c>
      <c r="H121" s="60">
        <f t="shared" si="12"/>
        <v>0</v>
      </c>
      <c r="I121" s="70"/>
      <c r="J121" s="70"/>
      <c r="K121" s="70"/>
      <c r="L121" s="70"/>
      <c r="N121" s="126"/>
      <c r="O121" s="126"/>
      <c r="P121" s="126"/>
      <c r="Q121" s="126"/>
      <c r="R121" s="126"/>
      <c r="S121" s="126"/>
      <c r="T121" s="128" t="s">
        <v>165</v>
      </c>
    </row>
    <row r="122" spans="3:20" ht="12" customHeight="1">
      <c r="C122" s="61"/>
      <c r="D122" s="111" t="s">
        <v>373</v>
      </c>
      <c r="E122" s="122" t="s">
        <v>374</v>
      </c>
      <c r="F122" s="112" t="s">
        <v>164</v>
      </c>
      <c r="G122" s="71" t="s">
        <v>375</v>
      </c>
      <c r="H122" s="60">
        <f t="shared" si="12"/>
        <v>0</v>
      </c>
      <c r="I122" s="70"/>
      <c r="J122" s="70"/>
      <c r="K122" s="70"/>
      <c r="L122" s="70"/>
      <c r="N122" s="126"/>
      <c r="O122" s="126"/>
      <c r="P122" s="126"/>
      <c r="Q122" s="126"/>
      <c r="R122" s="126"/>
      <c r="S122" s="126"/>
      <c r="T122" s="128" t="s">
        <v>165</v>
      </c>
    </row>
    <row r="123" spans="3:20" ht="12" customHeight="1">
      <c r="C123" s="61"/>
      <c r="D123" s="72" t="s">
        <v>376</v>
      </c>
      <c r="E123" s="119" t="s">
        <v>377</v>
      </c>
      <c r="F123" s="120" t="s">
        <v>164</v>
      </c>
      <c r="G123" s="120" t="s">
        <v>378</v>
      </c>
      <c r="H123" s="60">
        <f t="shared" si="12"/>
        <v>0</v>
      </c>
      <c r="I123" s="60">
        <f>SUM(I124,I140)</f>
        <v>0</v>
      </c>
      <c r="J123" s="60">
        <f>SUM(J124,J140)</f>
        <v>0</v>
      </c>
      <c r="K123" s="60">
        <f>SUM(K124,K140)</f>
        <v>0</v>
      </c>
      <c r="L123" s="60">
        <f>SUM(L124,L140)</f>
        <v>0</v>
      </c>
      <c r="N123" s="126"/>
      <c r="O123" s="126"/>
      <c r="P123" s="126"/>
      <c r="Q123" s="126"/>
      <c r="R123" s="126"/>
      <c r="S123" s="126"/>
      <c r="T123" s="128" t="s">
        <v>165</v>
      </c>
    </row>
    <row r="124" spans="3:20" ht="12" customHeight="1">
      <c r="C124" s="61"/>
      <c r="D124" s="111" t="s">
        <v>379</v>
      </c>
      <c r="E124" s="121" t="s">
        <v>380</v>
      </c>
      <c r="F124" s="112" t="s">
        <v>164</v>
      </c>
      <c r="G124" s="71" t="s">
        <v>381</v>
      </c>
      <c r="H124" s="60">
        <f t="shared" si="12"/>
        <v>0</v>
      </c>
      <c r="I124" s="60">
        <f>SUM(I125:I126)</f>
        <v>0</v>
      </c>
      <c r="J124" s="60">
        <f>SUM(J125:J126)</f>
        <v>0</v>
      </c>
      <c r="K124" s="60">
        <f>SUM(K125:K126)</f>
        <v>0</v>
      </c>
      <c r="L124" s="60">
        <f>SUM(L125:L126)</f>
        <v>0</v>
      </c>
      <c r="N124" s="126"/>
      <c r="O124" s="126"/>
      <c r="P124" s="126"/>
      <c r="Q124" s="126"/>
      <c r="R124" s="126"/>
      <c r="S124" s="126"/>
      <c r="T124" s="128" t="s">
        <v>165</v>
      </c>
    </row>
    <row r="125" spans="3:20" ht="12" customHeight="1">
      <c r="C125" s="61"/>
      <c r="D125" s="111" t="s">
        <v>382</v>
      </c>
      <c r="E125" s="122" t="s">
        <v>383</v>
      </c>
      <c r="F125" s="112" t="s">
        <v>164</v>
      </c>
      <c r="G125" s="71" t="s">
        <v>384</v>
      </c>
      <c r="H125" s="60">
        <f t="shared" si="12"/>
        <v>0</v>
      </c>
      <c r="I125" s="70"/>
      <c r="J125" s="70"/>
      <c r="K125" s="70"/>
      <c r="L125" s="70"/>
      <c r="N125" s="126"/>
      <c r="O125" s="126"/>
      <c r="P125" s="126"/>
      <c r="Q125" s="126"/>
      <c r="R125" s="126"/>
      <c r="S125" s="126"/>
      <c r="T125" s="128" t="s">
        <v>165</v>
      </c>
    </row>
    <row r="126" spans="3:20" ht="12" customHeight="1">
      <c r="C126" s="61"/>
      <c r="D126" s="111" t="s">
        <v>385</v>
      </c>
      <c r="E126" s="122" t="s">
        <v>386</v>
      </c>
      <c r="F126" s="112" t="s">
        <v>164</v>
      </c>
      <c r="G126" s="71" t="s">
        <v>387</v>
      </c>
      <c r="H126" s="60">
        <f t="shared" si="12"/>
        <v>0</v>
      </c>
      <c r="I126" s="60">
        <f>SUM(I127,I130,I133,I136:I139)</f>
        <v>0</v>
      </c>
      <c r="J126" s="60">
        <f>SUM(J127,J130,J133,J136:J139)</f>
        <v>0</v>
      </c>
      <c r="K126" s="60">
        <f>SUM(K127,K130,K133,K136:K139)</f>
        <v>0</v>
      </c>
      <c r="L126" s="60">
        <f>SUM(L127,L130,L133,L136:L139)</f>
        <v>0</v>
      </c>
      <c r="N126" s="126"/>
      <c r="O126" s="126"/>
      <c r="P126" s="126"/>
      <c r="Q126" s="126"/>
      <c r="R126" s="126"/>
      <c r="S126" s="126"/>
      <c r="T126" s="128" t="s">
        <v>165</v>
      </c>
    </row>
    <row r="127" spans="3:20" ht="36" customHeight="1">
      <c r="C127" s="61"/>
      <c r="D127" s="111" t="s">
        <v>388</v>
      </c>
      <c r="E127" s="123" t="s">
        <v>389</v>
      </c>
      <c r="F127" s="112" t="s">
        <v>164</v>
      </c>
      <c r="G127" s="71" t="s">
        <v>390</v>
      </c>
      <c r="H127" s="60">
        <f t="shared" si="12"/>
        <v>0</v>
      </c>
      <c r="I127" s="60">
        <f>SUM(I128:I129)</f>
        <v>0</v>
      </c>
      <c r="J127" s="60">
        <f>SUM(J128:J129)</f>
        <v>0</v>
      </c>
      <c r="K127" s="60">
        <f>SUM(K128:K129)</f>
        <v>0</v>
      </c>
      <c r="L127" s="60">
        <f>SUM(L128:L129)</f>
        <v>0</v>
      </c>
      <c r="N127" s="126"/>
      <c r="O127" s="126"/>
      <c r="P127" s="126"/>
      <c r="Q127" s="126"/>
      <c r="R127" s="126"/>
      <c r="S127" s="126"/>
      <c r="T127" s="128" t="s">
        <v>165</v>
      </c>
    </row>
    <row r="128" spans="3:20" ht="12" customHeight="1">
      <c r="C128" s="61"/>
      <c r="D128" s="111" t="s">
        <v>391</v>
      </c>
      <c r="E128" s="124" t="s">
        <v>392</v>
      </c>
      <c r="F128" s="112" t="s">
        <v>164</v>
      </c>
      <c r="G128" s="71" t="s">
        <v>393</v>
      </c>
      <c r="H128" s="60">
        <f t="shared" si="12"/>
        <v>0</v>
      </c>
      <c r="I128" s="70"/>
      <c r="J128" s="70"/>
      <c r="K128" s="70"/>
      <c r="L128" s="70"/>
      <c r="N128" s="126"/>
      <c r="O128" s="126"/>
      <c r="P128" s="126"/>
      <c r="Q128" s="126"/>
      <c r="R128" s="126"/>
      <c r="S128" s="126"/>
      <c r="T128" s="128" t="s">
        <v>165</v>
      </c>
    </row>
    <row r="129" spans="3:20" ht="12" customHeight="1">
      <c r="C129" s="61"/>
      <c r="D129" s="111" t="s">
        <v>394</v>
      </c>
      <c r="E129" s="124" t="s">
        <v>395</v>
      </c>
      <c r="F129" s="112" t="s">
        <v>164</v>
      </c>
      <c r="G129" s="71" t="s">
        <v>396</v>
      </c>
      <c r="H129" s="60">
        <f t="shared" si="12"/>
        <v>0</v>
      </c>
      <c r="I129" s="70"/>
      <c r="J129" s="70"/>
      <c r="K129" s="70"/>
      <c r="L129" s="70"/>
      <c r="N129" s="126"/>
      <c r="O129" s="126"/>
      <c r="P129" s="126"/>
      <c r="Q129" s="126"/>
      <c r="R129" s="126"/>
      <c r="S129" s="126"/>
      <c r="T129" s="128" t="s">
        <v>165</v>
      </c>
    </row>
    <row r="130" spans="3:20" ht="36" customHeight="1">
      <c r="C130" s="61"/>
      <c r="D130" s="111" t="s">
        <v>397</v>
      </c>
      <c r="E130" s="123" t="s">
        <v>398</v>
      </c>
      <c r="F130" s="112" t="s">
        <v>164</v>
      </c>
      <c r="G130" s="71" t="s">
        <v>399</v>
      </c>
      <c r="H130" s="60">
        <f t="shared" si="12"/>
        <v>0</v>
      </c>
      <c r="I130" s="60">
        <f>SUM(I131:I132)</f>
        <v>0</v>
      </c>
      <c r="J130" s="60">
        <f>SUM(J131:J132)</f>
        <v>0</v>
      </c>
      <c r="K130" s="60">
        <f>SUM(K131:K132)</f>
        <v>0</v>
      </c>
      <c r="L130" s="60">
        <f>SUM(L131:L132)</f>
        <v>0</v>
      </c>
      <c r="N130" s="126"/>
      <c r="O130" s="126"/>
      <c r="P130" s="126"/>
      <c r="Q130" s="126"/>
      <c r="R130" s="126"/>
      <c r="S130" s="126"/>
      <c r="T130" s="128" t="s">
        <v>165</v>
      </c>
    </row>
    <row r="131" spans="3:20" ht="12" customHeight="1">
      <c r="C131" s="61"/>
      <c r="D131" s="111" t="s">
        <v>400</v>
      </c>
      <c r="E131" s="124" t="s">
        <v>392</v>
      </c>
      <c r="F131" s="112" t="s">
        <v>164</v>
      </c>
      <c r="G131" s="71" t="s">
        <v>401</v>
      </c>
      <c r="H131" s="60">
        <f t="shared" si="12"/>
        <v>0</v>
      </c>
      <c r="I131" s="70"/>
      <c r="J131" s="70"/>
      <c r="K131" s="70"/>
      <c r="L131" s="70"/>
      <c r="N131" s="126"/>
      <c r="O131" s="126"/>
      <c r="P131" s="126"/>
      <c r="Q131" s="126"/>
      <c r="R131" s="126"/>
      <c r="S131" s="126"/>
      <c r="T131" s="128" t="s">
        <v>165</v>
      </c>
    </row>
    <row r="132" spans="3:20" ht="12" customHeight="1">
      <c r="C132" s="61"/>
      <c r="D132" s="111" t="s">
        <v>402</v>
      </c>
      <c r="E132" s="124" t="s">
        <v>395</v>
      </c>
      <c r="F132" s="112" t="s">
        <v>164</v>
      </c>
      <c r="G132" s="71" t="s">
        <v>403</v>
      </c>
      <c r="H132" s="60">
        <f t="shared" si="12"/>
        <v>0</v>
      </c>
      <c r="I132" s="70"/>
      <c r="J132" s="70"/>
      <c r="K132" s="70"/>
      <c r="L132" s="70"/>
      <c r="N132" s="126"/>
      <c r="O132" s="126"/>
      <c r="P132" s="126"/>
      <c r="Q132" s="126"/>
      <c r="R132" s="126"/>
      <c r="S132" s="126"/>
      <c r="T132" s="128" t="s">
        <v>165</v>
      </c>
    </row>
    <row r="133" spans="3:20" ht="24" customHeight="1">
      <c r="C133" s="61"/>
      <c r="D133" s="111" t="s">
        <v>404</v>
      </c>
      <c r="E133" s="123" t="s">
        <v>405</v>
      </c>
      <c r="F133" s="112" t="s">
        <v>164</v>
      </c>
      <c r="G133" s="71" t="s">
        <v>406</v>
      </c>
      <c r="H133" s="60">
        <f t="shared" si="12"/>
        <v>0</v>
      </c>
      <c r="I133" s="60">
        <f>SUM(I134:I135)</f>
        <v>0</v>
      </c>
      <c r="J133" s="60">
        <f>SUM(J134:J135)</f>
        <v>0</v>
      </c>
      <c r="K133" s="60">
        <f>SUM(K134:K135)</f>
        <v>0</v>
      </c>
      <c r="L133" s="60">
        <f>SUM(L134:L135)</f>
        <v>0</v>
      </c>
      <c r="N133" s="126"/>
      <c r="O133" s="126"/>
      <c r="P133" s="126"/>
      <c r="Q133" s="126"/>
      <c r="R133" s="126"/>
      <c r="S133" s="126"/>
      <c r="T133" s="128" t="s">
        <v>165</v>
      </c>
    </row>
    <row r="134" spans="3:20" ht="12" customHeight="1">
      <c r="C134" s="61"/>
      <c r="D134" s="111" t="s">
        <v>407</v>
      </c>
      <c r="E134" s="124" t="s">
        <v>392</v>
      </c>
      <c r="F134" s="112" t="s">
        <v>164</v>
      </c>
      <c r="G134" s="71" t="s">
        <v>408</v>
      </c>
      <c r="H134" s="60">
        <f t="shared" si="12"/>
        <v>0</v>
      </c>
      <c r="I134" s="70"/>
      <c r="J134" s="70"/>
      <c r="K134" s="70"/>
      <c r="L134" s="70"/>
      <c r="N134" s="126"/>
      <c r="O134" s="126"/>
      <c r="P134" s="126"/>
      <c r="Q134" s="126"/>
      <c r="R134" s="126"/>
      <c r="S134" s="126"/>
      <c r="T134" s="128" t="s">
        <v>165</v>
      </c>
    </row>
    <row r="135" spans="3:20" ht="12" customHeight="1">
      <c r="C135" s="61"/>
      <c r="D135" s="111" t="s">
        <v>409</v>
      </c>
      <c r="E135" s="124" t="s">
        <v>395</v>
      </c>
      <c r="F135" s="112" t="s">
        <v>164</v>
      </c>
      <c r="G135" s="71" t="s">
        <v>410</v>
      </c>
      <c r="H135" s="60">
        <f t="shared" si="12"/>
        <v>0</v>
      </c>
      <c r="I135" s="70"/>
      <c r="J135" s="70"/>
      <c r="K135" s="70"/>
      <c r="L135" s="70"/>
      <c r="N135" s="126"/>
      <c r="O135" s="126"/>
      <c r="P135" s="126"/>
      <c r="Q135" s="126"/>
      <c r="R135" s="126"/>
      <c r="S135" s="126"/>
      <c r="T135" s="128" t="s">
        <v>165</v>
      </c>
    </row>
    <row r="136" spans="3:20" ht="12" customHeight="1">
      <c r="C136" s="61"/>
      <c r="D136" s="111" t="s">
        <v>411</v>
      </c>
      <c r="E136" s="123" t="s">
        <v>412</v>
      </c>
      <c r="F136" s="112" t="s">
        <v>164</v>
      </c>
      <c r="G136" s="71" t="s">
        <v>413</v>
      </c>
      <c r="H136" s="60">
        <f t="shared" si="12"/>
        <v>0</v>
      </c>
      <c r="I136" s="70"/>
      <c r="J136" s="70"/>
      <c r="K136" s="70"/>
      <c r="L136" s="70"/>
      <c r="N136" s="126"/>
      <c r="O136" s="126"/>
      <c r="P136" s="126"/>
      <c r="Q136" s="126"/>
      <c r="R136" s="126"/>
      <c r="S136" s="126"/>
      <c r="T136" s="128" t="s">
        <v>165</v>
      </c>
    </row>
    <row r="137" spans="3:20" ht="12" customHeight="1">
      <c r="C137" s="61"/>
      <c r="D137" s="111" t="s">
        <v>414</v>
      </c>
      <c r="E137" s="123" t="s">
        <v>415</v>
      </c>
      <c r="F137" s="112" t="s">
        <v>164</v>
      </c>
      <c r="G137" s="71" t="s">
        <v>416</v>
      </c>
      <c r="H137" s="60">
        <f t="shared" si="12"/>
        <v>0</v>
      </c>
      <c r="I137" s="70"/>
      <c r="J137" s="70"/>
      <c r="K137" s="70"/>
      <c r="L137" s="70"/>
      <c r="N137" s="126"/>
      <c r="O137" s="126"/>
      <c r="P137" s="126"/>
      <c r="Q137" s="126"/>
      <c r="R137" s="126"/>
      <c r="S137" s="126"/>
      <c r="T137" s="128" t="s">
        <v>165</v>
      </c>
    </row>
    <row r="138" spans="3:20" ht="36" customHeight="1">
      <c r="C138" s="61"/>
      <c r="D138" s="111" t="s">
        <v>417</v>
      </c>
      <c r="E138" s="123" t="s">
        <v>418</v>
      </c>
      <c r="F138" s="112" t="s">
        <v>164</v>
      </c>
      <c r="G138" s="71" t="s">
        <v>419</v>
      </c>
      <c r="H138" s="60">
        <f t="shared" si="12"/>
        <v>0</v>
      </c>
      <c r="I138" s="70"/>
      <c r="J138" s="70"/>
      <c r="K138" s="70"/>
      <c r="L138" s="70"/>
      <c r="N138" s="126"/>
      <c r="O138" s="126"/>
      <c r="P138" s="126"/>
      <c r="Q138" s="126"/>
      <c r="R138" s="126"/>
      <c r="S138" s="126"/>
      <c r="T138" s="128" t="s">
        <v>165</v>
      </c>
    </row>
    <row r="139" spans="3:20" ht="24" customHeight="1">
      <c r="C139" s="61"/>
      <c r="D139" s="111" t="s">
        <v>420</v>
      </c>
      <c r="E139" s="123" t="s">
        <v>421</v>
      </c>
      <c r="F139" s="112" t="s">
        <v>164</v>
      </c>
      <c r="G139" s="71" t="s">
        <v>422</v>
      </c>
      <c r="H139" s="60">
        <f t="shared" si="12"/>
        <v>0</v>
      </c>
      <c r="I139" s="70"/>
      <c r="J139" s="70"/>
      <c r="K139" s="70"/>
      <c r="L139" s="70"/>
      <c r="N139" s="126"/>
      <c r="O139" s="126"/>
      <c r="P139" s="126"/>
      <c r="Q139" s="126"/>
      <c r="R139" s="126"/>
      <c r="S139" s="126"/>
      <c r="T139" s="128" t="s">
        <v>165</v>
      </c>
    </row>
    <row r="140" spans="3:20" ht="12" customHeight="1">
      <c r="C140" s="61"/>
      <c r="D140" s="111" t="s">
        <v>423</v>
      </c>
      <c r="E140" s="121" t="s">
        <v>424</v>
      </c>
      <c r="F140" s="112" t="s">
        <v>164</v>
      </c>
      <c r="G140" s="71" t="s">
        <v>425</v>
      </c>
      <c r="H140" s="60">
        <f t="shared" si="12"/>
        <v>0</v>
      </c>
      <c r="I140" s="60">
        <f>I143</f>
        <v>0</v>
      </c>
      <c r="J140" s="60">
        <f>J143</f>
        <v>0</v>
      </c>
      <c r="K140" s="60">
        <f>K143</f>
        <v>0</v>
      </c>
      <c r="L140" s="60">
        <f>L143</f>
        <v>0</v>
      </c>
      <c r="N140" s="126"/>
      <c r="O140" s="126"/>
      <c r="P140" s="126"/>
      <c r="Q140" s="126"/>
      <c r="R140" s="126"/>
      <c r="S140" s="126"/>
      <c r="T140" s="128" t="s">
        <v>165</v>
      </c>
    </row>
    <row r="141" spans="3:20" ht="12" customHeight="1">
      <c r="C141" s="61"/>
      <c r="D141" s="111" t="s">
        <v>426</v>
      </c>
      <c r="E141" s="122" t="s">
        <v>368</v>
      </c>
      <c r="F141" s="112" t="s">
        <v>286</v>
      </c>
      <c r="G141" s="71" t="s">
        <v>427</v>
      </c>
      <c r="H141" s="60">
        <f t="shared" si="12"/>
        <v>0</v>
      </c>
      <c r="I141" s="70"/>
      <c r="J141" s="70"/>
      <c r="K141" s="70"/>
      <c r="L141" s="70"/>
      <c r="N141" s="126"/>
      <c r="O141" s="126"/>
      <c r="P141" s="126"/>
      <c r="Q141" s="126"/>
      <c r="R141" s="126"/>
      <c r="S141" s="126"/>
      <c r="T141" s="128" t="s">
        <v>165</v>
      </c>
    </row>
    <row r="142" spans="3:20" ht="12" customHeight="1">
      <c r="C142" s="61"/>
      <c r="D142" s="111" t="s">
        <v>428</v>
      </c>
      <c r="E142" s="123" t="s">
        <v>371</v>
      </c>
      <c r="F142" s="112" t="s">
        <v>286</v>
      </c>
      <c r="G142" s="71" t="s">
        <v>429</v>
      </c>
      <c r="H142" s="60">
        <f t="shared" si="12"/>
        <v>0</v>
      </c>
      <c r="I142" s="70"/>
      <c r="J142" s="70"/>
      <c r="K142" s="70"/>
      <c r="L142" s="70"/>
      <c r="N142" s="126"/>
      <c r="O142" s="126"/>
      <c r="P142" s="126"/>
      <c r="Q142" s="126"/>
      <c r="R142" s="126"/>
      <c r="S142" s="126"/>
      <c r="T142" s="128" t="s">
        <v>165</v>
      </c>
    </row>
    <row r="143" spans="3:20" ht="12" customHeight="1">
      <c r="C143" s="61"/>
      <c r="D143" s="111" t="s">
        <v>430</v>
      </c>
      <c r="E143" s="122" t="s">
        <v>374</v>
      </c>
      <c r="F143" s="112" t="s">
        <v>164</v>
      </c>
      <c r="G143" s="71" t="s">
        <v>431</v>
      </c>
      <c r="H143" s="60">
        <f t="shared" si="12"/>
        <v>0</v>
      </c>
      <c r="I143" s="70"/>
      <c r="J143" s="70"/>
      <c r="K143" s="70"/>
      <c r="L143" s="70"/>
      <c r="N143" s="126"/>
      <c r="O143" s="126"/>
      <c r="P143" s="126"/>
      <c r="Q143" s="126"/>
      <c r="R143" s="126"/>
      <c r="S143" s="126"/>
      <c r="T143" s="128" t="s">
        <v>165</v>
      </c>
    </row>
    <row r="144" spans="3:20" ht="12" customHeight="1">
      <c r="C144" s="61"/>
      <c r="D144" s="72" t="s">
        <v>432</v>
      </c>
      <c r="E144" s="119" t="s">
        <v>433</v>
      </c>
      <c r="F144" s="120" t="s">
        <v>164</v>
      </c>
      <c r="G144" s="120" t="s">
        <v>434</v>
      </c>
      <c r="H144" s="60">
        <f t="shared" si="12"/>
        <v>9366.4229999999989</v>
      </c>
      <c r="I144" s="60">
        <f>SUM(I145,I146)</f>
        <v>440.74799999999999</v>
      </c>
      <c r="J144" s="60">
        <f>SUM(J145,J146)</f>
        <v>0</v>
      </c>
      <c r="K144" s="60">
        <f>SUM(K145,K146)</f>
        <v>4818.8410000000003</v>
      </c>
      <c r="L144" s="60">
        <f>SUM(L145,L146)</f>
        <v>4106.8339999999998</v>
      </c>
      <c r="N144" s="126"/>
      <c r="O144" s="126"/>
      <c r="P144" s="126"/>
      <c r="Q144" s="126"/>
      <c r="R144" s="126"/>
      <c r="S144" s="126"/>
      <c r="T144" s="128" t="s">
        <v>165</v>
      </c>
    </row>
    <row r="145" spans="3:20" ht="12" customHeight="1">
      <c r="C145" s="61"/>
      <c r="D145" s="111" t="s">
        <v>435</v>
      </c>
      <c r="E145" s="121" t="s">
        <v>362</v>
      </c>
      <c r="F145" s="112" t="s">
        <v>164</v>
      </c>
      <c r="G145" s="71" t="s">
        <v>436</v>
      </c>
      <c r="H145" s="60">
        <f t="shared" si="12"/>
        <v>0</v>
      </c>
      <c r="I145" s="70"/>
      <c r="J145" s="70"/>
      <c r="K145" s="70"/>
      <c r="L145" s="70"/>
      <c r="N145" s="126"/>
      <c r="O145" s="126"/>
      <c r="P145" s="126"/>
      <c r="Q145" s="126"/>
      <c r="R145" s="126"/>
      <c r="S145" s="126"/>
      <c r="T145" s="128" t="s">
        <v>165</v>
      </c>
    </row>
    <row r="146" spans="3:20" ht="12" customHeight="1">
      <c r="C146" s="61"/>
      <c r="D146" s="111" t="s">
        <v>437</v>
      </c>
      <c r="E146" s="121" t="s">
        <v>365</v>
      </c>
      <c r="F146" s="112" t="s">
        <v>164</v>
      </c>
      <c r="G146" s="71" t="s">
        <v>438</v>
      </c>
      <c r="H146" s="60">
        <f t="shared" si="12"/>
        <v>9366.4229999999989</v>
      </c>
      <c r="I146" s="60">
        <f>I148</f>
        <v>440.74799999999999</v>
      </c>
      <c r="J146" s="60">
        <f>J148</f>
        <v>0</v>
      </c>
      <c r="K146" s="60">
        <f>K148</f>
        <v>4818.8410000000003</v>
      </c>
      <c r="L146" s="60">
        <f>L148</f>
        <v>4106.8339999999998</v>
      </c>
      <c r="N146" s="126"/>
      <c r="O146" s="126"/>
      <c r="P146" s="126"/>
      <c r="Q146" s="126"/>
      <c r="R146" s="126"/>
      <c r="S146" s="126"/>
      <c r="T146" s="128" t="s">
        <v>165</v>
      </c>
    </row>
    <row r="147" spans="3:20" ht="12" customHeight="1">
      <c r="C147" s="61"/>
      <c r="D147" s="111" t="s">
        <v>439</v>
      </c>
      <c r="E147" s="122" t="s">
        <v>440</v>
      </c>
      <c r="F147" s="112" t="s">
        <v>286</v>
      </c>
      <c r="G147" s="71" t="s">
        <v>441</v>
      </c>
      <c r="H147" s="60">
        <f t="shared" si="12"/>
        <v>22.533000000000001</v>
      </c>
      <c r="I147" s="70">
        <v>0.48399999999999999</v>
      </c>
      <c r="J147" s="70">
        <v>0</v>
      </c>
      <c r="K147" s="70">
        <v>7.9359999999999999</v>
      </c>
      <c r="L147" s="70">
        <v>14.113</v>
      </c>
      <c r="N147" s="126"/>
      <c r="O147" s="126"/>
      <c r="P147" s="126"/>
      <c r="Q147" s="126"/>
      <c r="R147" s="126"/>
      <c r="S147" s="126"/>
      <c r="T147" s="128" t="s">
        <v>165</v>
      </c>
    </row>
    <row r="148" spans="3:20" ht="12" customHeight="1">
      <c r="C148" s="61"/>
      <c r="D148" s="111" t="s">
        <v>442</v>
      </c>
      <c r="E148" s="122" t="s">
        <v>374</v>
      </c>
      <c r="F148" s="112" t="s">
        <v>164</v>
      </c>
      <c r="G148" s="71" t="s">
        <v>443</v>
      </c>
      <c r="H148" s="60">
        <f t="shared" si="12"/>
        <v>9366.4229999999989</v>
      </c>
      <c r="I148" s="70">
        <v>440.74799999999999</v>
      </c>
      <c r="J148" s="70">
        <v>0</v>
      </c>
      <c r="K148" s="70">
        <v>4818.8410000000003</v>
      </c>
      <c r="L148" s="70">
        <v>4106.8339999999998</v>
      </c>
      <c r="N148" s="126"/>
      <c r="O148" s="126"/>
      <c r="P148" s="126"/>
      <c r="Q148" s="126"/>
      <c r="R148" s="126"/>
      <c r="S148" s="126"/>
      <c r="T148" s="128" t="s">
        <v>165</v>
      </c>
    </row>
    <row r="149" spans="3:20" ht="18" customHeight="1">
      <c r="C149" s="61"/>
      <c r="D149" s="194" t="s">
        <v>444</v>
      </c>
      <c r="E149" s="195"/>
      <c r="F149" s="195"/>
      <c r="G149" s="144"/>
      <c r="H149" s="145"/>
      <c r="I149" s="145"/>
      <c r="J149" s="145"/>
      <c r="K149" s="145"/>
      <c r="L149" s="146"/>
      <c r="N149" s="126"/>
      <c r="O149" s="126"/>
      <c r="P149" s="126"/>
      <c r="Q149" s="126"/>
      <c r="R149" s="126"/>
      <c r="S149" s="126"/>
      <c r="T149" s="126"/>
    </row>
    <row r="150" spans="3:20" ht="24" customHeight="1">
      <c r="C150" s="61"/>
      <c r="D150" s="72" t="s">
        <v>445</v>
      </c>
      <c r="E150" s="119" t="s">
        <v>446</v>
      </c>
      <c r="F150" s="120" t="s">
        <v>447</v>
      </c>
      <c r="G150" s="120" t="s">
        <v>448</v>
      </c>
      <c r="H150" s="60">
        <f t="shared" ref="H150:H170" si="13">SUM(I150:L150)</f>
        <v>0</v>
      </c>
      <c r="I150" s="60">
        <f>SUM(I151:I152)</f>
        <v>0</v>
      </c>
      <c r="J150" s="60">
        <f>SUM(J151:J152)</f>
        <v>0</v>
      </c>
      <c r="K150" s="60">
        <f>SUM(K151:K152)</f>
        <v>0</v>
      </c>
      <c r="L150" s="60">
        <f>SUM(L151:L152)</f>
        <v>0</v>
      </c>
      <c r="N150" s="126"/>
      <c r="O150" s="126"/>
      <c r="P150" s="126"/>
      <c r="Q150" s="126"/>
      <c r="R150" s="126"/>
      <c r="S150" s="126"/>
      <c r="T150" s="128" t="s">
        <v>165</v>
      </c>
    </row>
    <row r="151" spans="3:20" ht="12" customHeight="1">
      <c r="C151" s="61"/>
      <c r="D151" s="111" t="s">
        <v>449</v>
      </c>
      <c r="E151" s="121" t="s">
        <v>362</v>
      </c>
      <c r="F151" s="112" t="s">
        <v>447</v>
      </c>
      <c r="G151" s="71" t="s">
        <v>450</v>
      </c>
      <c r="H151" s="60">
        <f t="shared" si="13"/>
        <v>0</v>
      </c>
      <c r="I151" s="70"/>
      <c r="J151" s="70"/>
      <c r="K151" s="70"/>
      <c r="L151" s="70"/>
      <c r="N151" s="126"/>
      <c r="O151" s="126"/>
      <c r="P151" s="126"/>
      <c r="Q151" s="126"/>
      <c r="R151" s="126"/>
      <c r="S151" s="126"/>
      <c r="T151" s="128" t="s">
        <v>165</v>
      </c>
    </row>
    <row r="152" spans="3:20" ht="12" customHeight="1">
      <c r="C152" s="61"/>
      <c r="D152" s="111" t="s">
        <v>451</v>
      </c>
      <c r="E152" s="121" t="s">
        <v>365</v>
      </c>
      <c r="F152" s="112" t="s">
        <v>447</v>
      </c>
      <c r="G152" s="71" t="s">
        <v>452</v>
      </c>
      <c r="H152" s="60">
        <f t="shared" si="13"/>
        <v>0</v>
      </c>
      <c r="I152" s="60">
        <f>SUM(I153,I155)</f>
        <v>0</v>
      </c>
      <c r="J152" s="60">
        <f>SUM(J153,J155)</f>
        <v>0</v>
      </c>
      <c r="K152" s="60">
        <f>SUM(K153,K155)</f>
        <v>0</v>
      </c>
      <c r="L152" s="60">
        <f>SUM(L153,L155)</f>
        <v>0</v>
      </c>
      <c r="N152" s="126"/>
      <c r="O152" s="126"/>
      <c r="P152" s="126"/>
      <c r="Q152" s="126"/>
      <c r="R152" s="126"/>
      <c r="S152" s="126"/>
      <c r="T152" s="128" t="s">
        <v>165</v>
      </c>
    </row>
    <row r="153" spans="3:20" ht="12" customHeight="1">
      <c r="C153" s="61"/>
      <c r="D153" s="111" t="s">
        <v>453</v>
      </c>
      <c r="E153" s="122" t="s">
        <v>368</v>
      </c>
      <c r="F153" s="112" t="s">
        <v>447</v>
      </c>
      <c r="G153" s="71" t="s">
        <v>454</v>
      </c>
      <c r="H153" s="60">
        <f t="shared" si="13"/>
        <v>0</v>
      </c>
      <c r="I153" s="70"/>
      <c r="J153" s="70"/>
      <c r="K153" s="70"/>
      <c r="L153" s="70"/>
      <c r="N153" s="126"/>
      <c r="O153" s="126"/>
      <c r="P153" s="126"/>
      <c r="Q153" s="126"/>
      <c r="R153" s="126"/>
      <c r="S153" s="126"/>
      <c r="T153" s="128" t="s">
        <v>165</v>
      </c>
    </row>
    <row r="154" spans="3:20" ht="12" customHeight="1">
      <c r="C154" s="61"/>
      <c r="D154" s="111" t="s">
        <v>455</v>
      </c>
      <c r="E154" s="123" t="s">
        <v>456</v>
      </c>
      <c r="F154" s="112" t="s">
        <v>447</v>
      </c>
      <c r="G154" s="71" t="s">
        <v>457</v>
      </c>
      <c r="H154" s="60">
        <f t="shared" si="13"/>
        <v>0</v>
      </c>
      <c r="I154" s="70"/>
      <c r="J154" s="70"/>
      <c r="K154" s="70"/>
      <c r="L154" s="70"/>
      <c r="N154" s="126"/>
      <c r="O154" s="126"/>
      <c r="P154" s="126"/>
      <c r="Q154" s="126"/>
      <c r="R154" s="126"/>
      <c r="S154" s="126"/>
      <c r="T154" s="128" t="s">
        <v>165</v>
      </c>
    </row>
    <row r="155" spans="3:20" ht="12" customHeight="1">
      <c r="C155" s="61"/>
      <c r="D155" s="111" t="s">
        <v>458</v>
      </c>
      <c r="E155" s="122" t="s">
        <v>374</v>
      </c>
      <c r="F155" s="112" t="s">
        <v>447</v>
      </c>
      <c r="G155" s="71" t="s">
        <v>459</v>
      </c>
      <c r="H155" s="60">
        <f t="shared" si="13"/>
        <v>0</v>
      </c>
      <c r="I155" s="70"/>
      <c r="J155" s="70"/>
      <c r="K155" s="70"/>
      <c r="L155" s="70"/>
      <c r="N155" s="126"/>
      <c r="O155" s="126"/>
      <c r="P155" s="126"/>
      <c r="Q155" s="126"/>
      <c r="R155" s="126"/>
      <c r="S155" s="126"/>
      <c r="T155" s="128" t="s">
        <v>165</v>
      </c>
    </row>
    <row r="156" spans="3:20" ht="12" customHeight="1">
      <c r="C156" s="61"/>
      <c r="D156" s="72" t="s">
        <v>460</v>
      </c>
      <c r="E156" s="119" t="s">
        <v>461</v>
      </c>
      <c r="F156" s="120" t="s">
        <v>447</v>
      </c>
      <c r="G156" s="120" t="s">
        <v>462</v>
      </c>
      <c r="H156" s="60">
        <f t="shared" si="13"/>
        <v>0</v>
      </c>
      <c r="I156" s="60">
        <f>SUM(I157,I162)</f>
        <v>0</v>
      </c>
      <c r="J156" s="60">
        <f>SUM(J157,J162)</f>
        <v>0</v>
      </c>
      <c r="K156" s="60">
        <f>SUM(K157,K162)</f>
        <v>0</v>
      </c>
      <c r="L156" s="60">
        <f>SUM(L157,L162)</f>
        <v>0</v>
      </c>
      <c r="N156" s="126"/>
      <c r="O156" s="126"/>
      <c r="P156" s="126"/>
      <c r="Q156" s="126"/>
      <c r="R156" s="126"/>
      <c r="S156" s="126"/>
      <c r="T156" s="128" t="s">
        <v>165</v>
      </c>
    </row>
    <row r="157" spans="3:20" ht="12" customHeight="1">
      <c r="C157" s="61"/>
      <c r="D157" s="111" t="s">
        <v>463</v>
      </c>
      <c r="E157" s="121" t="s">
        <v>362</v>
      </c>
      <c r="F157" s="112" t="s">
        <v>447</v>
      </c>
      <c r="G157" s="71" t="s">
        <v>464</v>
      </c>
      <c r="H157" s="60">
        <f t="shared" si="13"/>
        <v>0</v>
      </c>
      <c r="I157" s="60">
        <f>SUM(I158:I159)</f>
        <v>0</v>
      </c>
      <c r="J157" s="60">
        <f>SUM(J158:J159)</f>
        <v>0</v>
      </c>
      <c r="K157" s="60">
        <f>SUM(K158:K159)</f>
        <v>0</v>
      </c>
      <c r="L157" s="60">
        <f>SUM(L158:L159)</f>
        <v>0</v>
      </c>
      <c r="N157" s="126"/>
      <c r="O157" s="126"/>
      <c r="P157" s="126"/>
      <c r="Q157" s="126"/>
      <c r="R157" s="126"/>
      <c r="S157" s="126"/>
      <c r="T157" s="128" t="s">
        <v>165</v>
      </c>
    </row>
    <row r="158" spans="3:20" ht="12" customHeight="1">
      <c r="C158" s="61"/>
      <c r="D158" s="111" t="s">
        <v>465</v>
      </c>
      <c r="E158" s="122" t="s">
        <v>383</v>
      </c>
      <c r="F158" s="112" t="s">
        <v>447</v>
      </c>
      <c r="G158" s="71" t="s">
        <v>466</v>
      </c>
      <c r="H158" s="60">
        <f t="shared" si="13"/>
        <v>0</v>
      </c>
      <c r="I158" s="70"/>
      <c r="J158" s="70"/>
      <c r="K158" s="70"/>
      <c r="L158" s="70"/>
      <c r="N158" s="126"/>
      <c r="O158" s="126"/>
      <c r="P158" s="126"/>
      <c r="Q158" s="126"/>
      <c r="R158" s="126"/>
      <c r="S158" s="126"/>
      <c r="T158" s="128" t="s">
        <v>165</v>
      </c>
    </row>
    <row r="159" spans="3:20" ht="12" customHeight="1">
      <c r="C159" s="61"/>
      <c r="D159" s="111" t="s">
        <v>467</v>
      </c>
      <c r="E159" s="122" t="s">
        <v>386</v>
      </c>
      <c r="F159" s="112" t="s">
        <v>447</v>
      </c>
      <c r="G159" s="71" t="s">
        <v>468</v>
      </c>
      <c r="H159" s="60">
        <f t="shared" si="13"/>
        <v>0</v>
      </c>
      <c r="I159" s="60">
        <f>SUM(I160:I161)</f>
        <v>0</v>
      </c>
      <c r="J159" s="60">
        <f>SUM(J160:J161)</f>
        <v>0</v>
      </c>
      <c r="K159" s="60">
        <f>SUM(K160:K161)</f>
        <v>0</v>
      </c>
      <c r="L159" s="60">
        <f>SUM(L160:L161)</f>
        <v>0</v>
      </c>
      <c r="N159" s="126"/>
      <c r="O159" s="126"/>
      <c r="P159" s="126"/>
      <c r="Q159" s="126"/>
      <c r="R159" s="126"/>
      <c r="S159" s="126"/>
      <c r="T159" s="128" t="s">
        <v>165</v>
      </c>
    </row>
    <row r="160" spans="3:20" ht="12" customHeight="1">
      <c r="C160" s="61"/>
      <c r="D160" s="111" t="s">
        <v>469</v>
      </c>
      <c r="E160" s="123" t="s">
        <v>392</v>
      </c>
      <c r="F160" s="112" t="s">
        <v>447</v>
      </c>
      <c r="G160" s="71" t="s">
        <v>470</v>
      </c>
      <c r="H160" s="60">
        <f t="shared" si="13"/>
        <v>0</v>
      </c>
      <c r="I160" s="70"/>
      <c r="J160" s="70"/>
      <c r="K160" s="70"/>
      <c r="L160" s="70"/>
      <c r="N160" s="126"/>
      <c r="O160" s="126"/>
      <c r="P160" s="126"/>
      <c r="Q160" s="126"/>
      <c r="R160" s="126"/>
      <c r="S160" s="126"/>
      <c r="T160" s="128" t="s">
        <v>165</v>
      </c>
    </row>
    <row r="161" spans="3:20" ht="12" customHeight="1">
      <c r="C161" s="61"/>
      <c r="D161" s="111" t="s">
        <v>471</v>
      </c>
      <c r="E161" s="123" t="s">
        <v>472</v>
      </c>
      <c r="F161" s="112" t="s">
        <v>447</v>
      </c>
      <c r="G161" s="71" t="s">
        <v>473</v>
      </c>
      <c r="H161" s="60">
        <f t="shared" si="13"/>
        <v>0</v>
      </c>
      <c r="I161" s="70"/>
      <c r="J161" s="70"/>
      <c r="K161" s="70"/>
      <c r="L161" s="70"/>
      <c r="N161" s="126"/>
      <c r="O161" s="126"/>
      <c r="P161" s="126"/>
      <c r="Q161" s="126"/>
      <c r="R161" s="126"/>
      <c r="S161" s="126"/>
      <c r="T161" s="128" t="s">
        <v>165</v>
      </c>
    </row>
    <row r="162" spans="3:20" ht="12" customHeight="1">
      <c r="C162" s="61"/>
      <c r="D162" s="111" t="s">
        <v>474</v>
      </c>
      <c r="E162" s="121" t="s">
        <v>424</v>
      </c>
      <c r="F162" s="112" t="s">
        <v>447</v>
      </c>
      <c r="G162" s="71" t="s">
        <v>475</v>
      </c>
      <c r="H162" s="60">
        <f t="shared" si="13"/>
        <v>0</v>
      </c>
      <c r="I162" s="60">
        <f>SUM(I163,I165)</f>
        <v>0</v>
      </c>
      <c r="J162" s="60">
        <f>SUM(J163,J165)</f>
        <v>0</v>
      </c>
      <c r="K162" s="60">
        <f>SUM(K163,K165)</f>
        <v>0</v>
      </c>
      <c r="L162" s="60">
        <f>SUM(L163,L165)</f>
        <v>0</v>
      </c>
      <c r="N162" s="126"/>
      <c r="O162" s="126"/>
      <c r="P162" s="126"/>
      <c r="Q162" s="126"/>
      <c r="R162" s="126"/>
      <c r="S162" s="126"/>
      <c r="T162" s="128" t="s">
        <v>165</v>
      </c>
    </row>
    <row r="163" spans="3:20" ht="12" customHeight="1">
      <c r="C163" s="61"/>
      <c r="D163" s="111" t="s">
        <v>476</v>
      </c>
      <c r="E163" s="122" t="s">
        <v>368</v>
      </c>
      <c r="F163" s="112" t="s">
        <v>447</v>
      </c>
      <c r="G163" s="71" t="s">
        <v>477</v>
      </c>
      <c r="H163" s="60">
        <f t="shared" si="13"/>
        <v>0</v>
      </c>
      <c r="I163" s="70"/>
      <c r="J163" s="70"/>
      <c r="K163" s="70"/>
      <c r="L163" s="70"/>
      <c r="N163" s="126"/>
      <c r="O163" s="126"/>
      <c r="P163" s="126"/>
      <c r="Q163" s="126"/>
      <c r="R163" s="126"/>
      <c r="S163" s="126"/>
      <c r="T163" s="128" t="s">
        <v>165</v>
      </c>
    </row>
    <row r="164" spans="3:20" ht="12" customHeight="1">
      <c r="C164" s="61"/>
      <c r="D164" s="111" t="s">
        <v>478</v>
      </c>
      <c r="E164" s="123" t="s">
        <v>456</v>
      </c>
      <c r="F164" s="112" t="s">
        <v>447</v>
      </c>
      <c r="G164" s="71" t="s">
        <v>479</v>
      </c>
      <c r="H164" s="60">
        <f t="shared" si="13"/>
        <v>0</v>
      </c>
      <c r="I164" s="70"/>
      <c r="J164" s="70"/>
      <c r="K164" s="70"/>
      <c r="L164" s="70"/>
      <c r="N164" s="126"/>
      <c r="O164" s="126"/>
      <c r="P164" s="126"/>
      <c r="Q164" s="126"/>
      <c r="R164" s="126"/>
      <c r="S164" s="126"/>
      <c r="T164" s="128" t="s">
        <v>165</v>
      </c>
    </row>
    <row r="165" spans="3:20" ht="12" customHeight="1">
      <c r="C165" s="61"/>
      <c r="D165" s="111" t="s">
        <v>480</v>
      </c>
      <c r="E165" s="122" t="s">
        <v>374</v>
      </c>
      <c r="F165" s="112" t="s">
        <v>447</v>
      </c>
      <c r="G165" s="71" t="s">
        <v>481</v>
      </c>
      <c r="H165" s="60">
        <f t="shared" si="13"/>
        <v>0</v>
      </c>
      <c r="I165" s="70"/>
      <c r="J165" s="70"/>
      <c r="K165" s="70"/>
      <c r="L165" s="70"/>
      <c r="N165" s="126"/>
      <c r="O165" s="126"/>
      <c r="P165" s="126"/>
      <c r="Q165" s="126"/>
      <c r="R165" s="126"/>
      <c r="S165" s="126"/>
      <c r="T165" s="128" t="s">
        <v>165</v>
      </c>
    </row>
    <row r="166" spans="3:20" ht="12" customHeight="1">
      <c r="C166" s="61"/>
      <c r="D166" s="72" t="s">
        <v>482</v>
      </c>
      <c r="E166" s="119" t="s">
        <v>483</v>
      </c>
      <c r="F166" s="120" t="s">
        <v>447</v>
      </c>
      <c r="G166" s="120" t="s">
        <v>484</v>
      </c>
      <c r="H166" s="60">
        <f t="shared" si="13"/>
        <v>13917.916999999999</v>
      </c>
      <c r="I166" s="60">
        <f>SUM(I167:I168)</f>
        <v>375.065</v>
      </c>
      <c r="J166" s="60">
        <f>SUM(J167:J168)</f>
        <v>0</v>
      </c>
      <c r="K166" s="60">
        <f>SUM(K167:K168)</f>
        <v>5384.7669999999998</v>
      </c>
      <c r="L166" s="60">
        <f>SUM(L167:L168)</f>
        <v>8158.085</v>
      </c>
      <c r="N166" s="126"/>
      <c r="O166" s="126"/>
      <c r="P166" s="126"/>
      <c r="Q166" s="126"/>
      <c r="R166" s="126"/>
      <c r="S166" s="126"/>
      <c r="T166" s="128" t="s">
        <v>165</v>
      </c>
    </row>
    <row r="167" spans="3:20" ht="12" customHeight="1">
      <c r="C167" s="61"/>
      <c r="D167" s="111" t="s">
        <v>485</v>
      </c>
      <c r="E167" s="121" t="s">
        <v>362</v>
      </c>
      <c r="F167" s="112" t="s">
        <v>447</v>
      </c>
      <c r="G167" s="71" t="s">
        <v>486</v>
      </c>
      <c r="H167" s="60">
        <f t="shared" si="13"/>
        <v>0</v>
      </c>
      <c r="I167" s="70"/>
      <c r="J167" s="70"/>
      <c r="K167" s="70"/>
      <c r="L167" s="70"/>
      <c r="N167" s="126"/>
      <c r="O167" s="126"/>
      <c r="P167" s="126"/>
      <c r="Q167" s="126"/>
      <c r="R167" s="126"/>
      <c r="S167" s="126"/>
      <c r="T167" s="128" t="s">
        <v>165</v>
      </c>
    </row>
    <row r="168" spans="3:20" ht="12" customHeight="1">
      <c r="C168" s="61"/>
      <c r="D168" s="111" t="s">
        <v>487</v>
      </c>
      <c r="E168" s="121" t="s">
        <v>365</v>
      </c>
      <c r="F168" s="112" t="s">
        <v>447</v>
      </c>
      <c r="G168" s="71" t="s">
        <v>488</v>
      </c>
      <c r="H168" s="60">
        <f t="shared" si="13"/>
        <v>13917.916999999999</v>
      </c>
      <c r="I168" s="60">
        <f>SUM(I169:I170)</f>
        <v>375.065</v>
      </c>
      <c r="J168" s="60">
        <f>SUM(J169:J170)</f>
        <v>0</v>
      </c>
      <c r="K168" s="60">
        <f>SUM(K169:K170)</f>
        <v>5384.7669999999998</v>
      </c>
      <c r="L168" s="60">
        <f>SUM(L169:L170)</f>
        <v>8158.085</v>
      </c>
      <c r="N168" s="126"/>
      <c r="O168" s="126"/>
      <c r="P168" s="126"/>
      <c r="Q168" s="126"/>
      <c r="R168" s="126"/>
      <c r="S168" s="126"/>
      <c r="T168" s="128" t="s">
        <v>165</v>
      </c>
    </row>
    <row r="169" spans="3:20" ht="12" customHeight="1">
      <c r="C169" s="61"/>
      <c r="D169" s="111" t="s">
        <v>489</v>
      </c>
      <c r="E169" s="122" t="s">
        <v>440</v>
      </c>
      <c r="F169" s="112" t="s">
        <v>447</v>
      </c>
      <c r="G169" s="71" t="s">
        <v>490</v>
      </c>
      <c r="H169" s="60">
        <f t="shared" si="13"/>
        <v>10941.98</v>
      </c>
      <c r="I169" s="70">
        <v>235.029</v>
      </c>
      <c r="J169" s="70">
        <v>0</v>
      </c>
      <c r="K169" s="70">
        <v>3853.7060000000001</v>
      </c>
      <c r="L169" s="70">
        <v>6853.2449999999999</v>
      </c>
      <c r="N169" s="126"/>
      <c r="O169" s="126"/>
      <c r="P169" s="126"/>
      <c r="Q169" s="126"/>
      <c r="R169" s="126"/>
      <c r="S169" s="126"/>
      <c r="T169" s="128" t="s">
        <v>165</v>
      </c>
    </row>
    <row r="170" spans="3:20" ht="12" customHeight="1">
      <c r="C170" s="61"/>
      <c r="D170" s="111" t="s">
        <v>491</v>
      </c>
      <c r="E170" s="122" t="s">
        <v>374</v>
      </c>
      <c r="F170" s="112" t="s">
        <v>447</v>
      </c>
      <c r="G170" s="71" t="s">
        <v>492</v>
      </c>
      <c r="H170" s="60">
        <f t="shared" si="13"/>
        <v>2975.9369999999999</v>
      </c>
      <c r="I170" s="70">
        <v>140.036</v>
      </c>
      <c r="J170" s="70">
        <v>0</v>
      </c>
      <c r="K170" s="70">
        <v>1531.0609999999999</v>
      </c>
      <c r="L170" s="70">
        <v>1304.8399999999999</v>
      </c>
      <c r="N170" s="126"/>
      <c r="O170" s="126"/>
      <c r="P170" s="126"/>
      <c r="Q170" s="126"/>
      <c r="R170" s="126"/>
      <c r="S170" s="126"/>
      <c r="T170" s="128" t="s">
        <v>165</v>
      </c>
    </row>
  </sheetData>
  <sheetProtection formatColumns="0" formatRows="0" insertRows="0" deleteColumns="0" deleteRows="0" sort="0" autoFilter="0"/>
  <mergeCells count="11">
    <mergeCell ref="D14:F14"/>
    <mergeCell ref="D63:F63"/>
    <mergeCell ref="D112:F112"/>
    <mergeCell ref="D116:F116"/>
    <mergeCell ref="D149:F149"/>
    <mergeCell ref="D11:D12"/>
    <mergeCell ref="G11:G12"/>
    <mergeCell ref="I11:L11"/>
    <mergeCell ref="H11:H12"/>
    <mergeCell ref="E11:E12"/>
    <mergeCell ref="F11:F12"/>
  </mergeCells>
  <printOptions horizontalCentered="1"/>
  <pageMargins left="0.24" right="0.24" top="0.24" bottom="0.24" header="0.24" footer="0.24"/>
  <pageSetup paperSize="9" scale="75" fitToHeight="0" orientation="landscape" r:id="rId1"/>
  <headerFooter>
    <oddHeader>&amp;L&amp;C&amp;R</oddHeader>
    <oddFooter>&amp;L&amp;C&amp;R</oddFooter>
    <evenHeader>&amp;L&amp;C&amp;R</evenHeader>
    <evenFooter>&amp;L&amp;C&amp;R</even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:O95"/>
  <sheetViews>
    <sheetView showGridLines="0" zoomScale="80" workbookViewId="0"/>
  </sheetViews>
  <sheetFormatPr defaultRowHeight="10.5" customHeight="1"/>
  <cols>
    <col min="1" max="1" width="42.7109375" style="1" customWidth="1"/>
    <col min="2" max="2" width="6.7109375" style="1" customWidth="1"/>
    <col min="3" max="3" width="40.7109375" style="1" customWidth="1"/>
    <col min="4" max="4" width="3.7109375" style="1" customWidth="1"/>
    <col min="5" max="5" width="45.7109375" style="1" customWidth="1"/>
    <col min="6" max="6" width="3.7109375" style="1" customWidth="1"/>
    <col min="7" max="7" width="42.7109375" style="1" customWidth="1"/>
    <col min="8" max="8" width="4.7109375" style="1" customWidth="1"/>
    <col min="9" max="9" width="9.7109375" style="1" customWidth="1"/>
    <col min="10" max="10" width="23.85546875" style="1" customWidth="1"/>
    <col min="11" max="11" width="2.7109375" style="1" customWidth="1"/>
    <col min="12" max="12" width="13.7109375" style="1" customWidth="1"/>
    <col min="13" max="13" width="9.140625" style="1"/>
    <col min="14" max="14" width="2.7109375" style="1" customWidth="1"/>
    <col min="15" max="15" width="12.140625" style="1" customWidth="1"/>
  </cols>
  <sheetData>
    <row r="1" spans="1:15" ht="11.25" customHeight="1">
      <c r="A1" s="135" t="s">
        <v>493</v>
      </c>
      <c r="B1" s="136" t="s">
        <v>494</v>
      </c>
      <c r="C1" s="135" t="s">
        <v>493</v>
      </c>
      <c r="D1" s="88"/>
      <c r="E1" s="89" t="s">
        <v>495</v>
      </c>
      <c r="F1" s="88"/>
      <c r="G1" s="89" t="s">
        <v>496</v>
      </c>
      <c r="H1" s="88"/>
      <c r="I1" s="90" t="s">
        <v>497</v>
      </c>
      <c r="J1" s="89" t="s">
        <v>498</v>
      </c>
      <c r="L1" s="89" t="s">
        <v>499</v>
      </c>
      <c r="O1" s="89" t="s">
        <v>500</v>
      </c>
    </row>
    <row r="2" spans="1:15" ht="11.25" customHeight="1">
      <c r="A2" s="135" t="s">
        <v>501</v>
      </c>
      <c r="B2" s="136" t="s">
        <v>502</v>
      </c>
      <c r="C2" s="135" t="s">
        <v>501</v>
      </c>
      <c r="D2" s="88"/>
      <c r="E2" s="91" t="s">
        <v>503</v>
      </c>
      <c r="F2" s="88"/>
      <c r="G2" s="92" t="str">
        <f>YEAR</f>
        <v>2025</v>
      </c>
      <c r="H2" s="88"/>
      <c r="I2" s="90" t="s">
        <v>504</v>
      </c>
      <c r="J2" s="89" t="s">
        <v>505</v>
      </c>
      <c r="L2" s="91" t="s">
        <v>111</v>
      </c>
      <c r="M2" s="96">
        <v>1</v>
      </c>
      <c r="O2" s="91">
        <v>2022</v>
      </c>
    </row>
    <row r="3" spans="1:15" ht="11.25" customHeight="1">
      <c r="A3" s="135" t="s">
        <v>506</v>
      </c>
      <c r="B3" s="136" t="s">
        <v>507</v>
      </c>
      <c r="C3" s="135" t="s">
        <v>506</v>
      </c>
      <c r="D3" s="88"/>
      <c r="E3" s="91" t="s">
        <v>74</v>
      </c>
      <c r="F3" s="88"/>
      <c r="H3" s="88"/>
      <c r="I3" s="90" t="s">
        <v>508</v>
      </c>
      <c r="J3" s="89" t="s">
        <v>509</v>
      </c>
      <c r="L3" s="91" t="s">
        <v>116</v>
      </c>
      <c r="M3" s="96">
        <v>2</v>
      </c>
      <c r="O3" s="91">
        <v>2023</v>
      </c>
    </row>
    <row r="4" spans="1:15" ht="11.25" customHeight="1">
      <c r="A4" s="135" t="s">
        <v>510</v>
      </c>
      <c r="B4" s="136" t="s">
        <v>511</v>
      </c>
      <c r="C4" s="135" t="s">
        <v>510</v>
      </c>
      <c r="D4" s="88"/>
      <c r="F4" s="88"/>
      <c r="G4" s="89" t="s">
        <v>512</v>
      </c>
      <c r="H4" s="88"/>
      <c r="I4" s="90" t="s">
        <v>513</v>
      </c>
      <c r="J4" s="89" t="s">
        <v>514</v>
      </c>
      <c r="L4" s="91" t="s">
        <v>118</v>
      </c>
      <c r="M4" s="96">
        <v>3</v>
      </c>
      <c r="O4" s="91">
        <v>2024</v>
      </c>
    </row>
    <row r="5" spans="1:15" ht="11.25" customHeight="1">
      <c r="A5" s="135" t="s">
        <v>515</v>
      </c>
      <c r="B5" s="136" t="s">
        <v>516</v>
      </c>
      <c r="C5" s="135" t="s">
        <v>515</v>
      </c>
      <c r="D5" s="88"/>
      <c r="F5" s="88"/>
      <c r="G5" s="92" t="str">
        <f>"01.01."&amp;PERIOD</f>
        <v>01.01.2025</v>
      </c>
      <c r="H5" s="88"/>
      <c r="I5" s="90" t="s">
        <v>517</v>
      </c>
      <c r="J5" s="89" t="s">
        <v>518</v>
      </c>
      <c r="L5" s="91" t="s">
        <v>120</v>
      </c>
      <c r="M5" s="96">
        <v>4</v>
      </c>
      <c r="O5" s="91">
        <v>2025</v>
      </c>
    </row>
    <row r="6" spans="1:15" ht="11.25" customHeight="1">
      <c r="A6" s="135" t="s">
        <v>519</v>
      </c>
      <c r="B6" s="136" t="s">
        <v>520</v>
      </c>
      <c r="C6" s="135" t="s">
        <v>519</v>
      </c>
      <c r="D6" s="88"/>
      <c r="E6" s="89" t="s">
        <v>521</v>
      </c>
      <c r="F6" s="88"/>
      <c r="G6" s="92" t="str">
        <f>"31.12."&amp;PERIOD</f>
        <v>31.12.2025</v>
      </c>
      <c r="H6" s="88"/>
      <c r="I6" s="93"/>
      <c r="J6" s="89" t="s">
        <v>522</v>
      </c>
      <c r="L6" s="91" t="s">
        <v>122</v>
      </c>
      <c r="M6" s="96">
        <v>5</v>
      </c>
    </row>
    <row r="7" spans="1:15" ht="11.25" customHeight="1">
      <c r="A7" s="135" t="s">
        <v>523</v>
      </c>
      <c r="B7" s="136" t="s">
        <v>524</v>
      </c>
      <c r="C7" s="135" t="s">
        <v>523</v>
      </c>
      <c r="D7" s="88"/>
      <c r="E7" s="94" t="s">
        <v>52</v>
      </c>
      <c r="F7" s="88"/>
      <c r="G7" s="88"/>
      <c r="H7" s="88"/>
      <c r="I7" s="88"/>
      <c r="J7" s="88"/>
      <c r="L7" s="91" t="s">
        <v>124</v>
      </c>
      <c r="M7" s="96">
        <v>6</v>
      </c>
    </row>
    <row r="8" spans="1:15" ht="11.25" customHeight="1">
      <c r="A8" s="135" t="s">
        <v>525</v>
      </c>
      <c r="B8" s="136" t="s">
        <v>526</v>
      </c>
      <c r="C8" s="135" t="s">
        <v>525</v>
      </c>
      <c r="D8" s="88"/>
      <c r="E8" s="94" t="s">
        <v>527</v>
      </c>
      <c r="F8" s="88"/>
      <c r="G8" s="89" t="s">
        <v>528</v>
      </c>
      <c r="H8" s="88"/>
      <c r="I8" s="88"/>
      <c r="J8" s="88"/>
      <c r="L8" s="91" t="s">
        <v>126</v>
      </c>
      <c r="M8" s="96">
        <v>7</v>
      </c>
    </row>
    <row r="9" spans="1:15" ht="11.25" customHeight="1">
      <c r="A9" s="135" t="s">
        <v>529</v>
      </c>
      <c r="B9" s="136" t="s">
        <v>530</v>
      </c>
      <c r="C9" s="135" t="s">
        <v>529</v>
      </c>
      <c r="D9" s="88"/>
      <c r="F9" s="88"/>
      <c r="G9" s="92" t="str">
        <f>"01.01."&amp;PERIOD</f>
        <v>01.01.2025</v>
      </c>
      <c r="H9" s="88"/>
      <c r="I9" s="88"/>
      <c r="J9" s="88"/>
      <c r="L9" s="91" t="s">
        <v>128</v>
      </c>
      <c r="M9" s="96">
        <v>8</v>
      </c>
    </row>
    <row r="10" spans="1:15" ht="11.25" customHeight="1">
      <c r="A10" s="135" t="s">
        <v>531</v>
      </c>
      <c r="B10" s="136" t="s">
        <v>532</v>
      </c>
      <c r="C10" s="135" t="s">
        <v>531</v>
      </c>
      <c r="D10" s="88"/>
      <c r="F10" s="88"/>
      <c r="G10" s="92" t="str">
        <f>"31.12."&amp;PERIOD</f>
        <v>31.12.2025</v>
      </c>
      <c r="H10" s="88"/>
      <c r="I10" s="88"/>
      <c r="J10" s="88"/>
      <c r="L10" s="91" t="s">
        <v>130</v>
      </c>
      <c r="M10" s="96">
        <v>9</v>
      </c>
    </row>
    <row r="11" spans="1:15" ht="11.25" customHeight="1">
      <c r="A11" s="137" t="s">
        <v>533</v>
      </c>
      <c r="B11" s="136" t="s">
        <v>534</v>
      </c>
      <c r="C11" s="135" t="s">
        <v>535</v>
      </c>
      <c r="D11" s="88"/>
      <c r="E11" s="89" t="s">
        <v>536</v>
      </c>
      <c r="F11" s="88"/>
      <c r="H11" s="88"/>
      <c r="I11" s="88"/>
      <c r="J11" s="88"/>
      <c r="L11" s="91" t="s">
        <v>132</v>
      </c>
      <c r="M11" s="96">
        <v>10</v>
      </c>
    </row>
    <row r="12" spans="1:15" ht="11.25" customHeight="1">
      <c r="A12" s="137" t="s">
        <v>537</v>
      </c>
      <c r="B12" s="136" t="s">
        <v>538</v>
      </c>
      <c r="C12" s="135"/>
      <c r="D12" s="88"/>
      <c r="E12" s="94" t="s">
        <v>77</v>
      </c>
      <c r="F12" s="88"/>
      <c r="G12" s="89" t="s">
        <v>539</v>
      </c>
      <c r="H12" s="88"/>
      <c r="I12" s="88"/>
      <c r="J12" s="88"/>
      <c r="L12" s="98" t="s">
        <v>134</v>
      </c>
      <c r="M12" s="96">
        <v>11</v>
      </c>
    </row>
    <row r="13" spans="1:15" ht="11.25" customHeight="1">
      <c r="A13" s="137" t="s">
        <v>540</v>
      </c>
      <c r="B13" s="136" t="s">
        <v>541</v>
      </c>
      <c r="C13" s="135" t="s">
        <v>542</v>
      </c>
      <c r="D13" s="88"/>
      <c r="E13" s="94" t="s">
        <v>543</v>
      </c>
      <c r="F13" s="88"/>
      <c r="G13" s="92" t="str">
        <f>"01.01."&amp;PERIOD</f>
        <v>01.01.2025</v>
      </c>
      <c r="H13" s="88"/>
      <c r="I13" s="88"/>
      <c r="J13" s="88"/>
      <c r="L13" s="98" t="s">
        <v>29</v>
      </c>
      <c r="M13" s="96">
        <v>12</v>
      </c>
    </row>
    <row r="14" spans="1:15" ht="11.25" customHeight="1">
      <c r="A14" s="137" t="s">
        <v>544</v>
      </c>
      <c r="B14" s="136" t="s">
        <v>545</v>
      </c>
      <c r="C14" s="135" t="s">
        <v>546</v>
      </c>
      <c r="D14" s="88"/>
      <c r="E14" s="94" t="s">
        <v>547</v>
      </c>
      <c r="F14" s="88"/>
      <c r="G14" s="92" t="str">
        <f>"31.12."&amp;PERIOD</f>
        <v>31.12.2025</v>
      </c>
      <c r="H14" s="88"/>
      <c r="I14" s="88"/>
      <c r="J14" s="88"/>
      <c r="L14" s="98" t="s">
        <v>25</v>
      </c>
      <c r="M14" s="96">
        <v>13</v>
      </c>
    </row>
    <row r="15" spans="1:15" ht="11.25" customHeight="1">
      <c r="A15" s="138" t="s">
        <v>548</v>
      </c>
      <c r="B15" s="139"/>
      <c r="C15" s="138"/>
      <c r="D15" s="88"/>
      <c r="E15" s="94" t="s">
        <v>549</v>
      </c>
      <c r="F15" s="88"/>
      <c r="H15" s="88"/>
      <c r="I15" s="88"/>
      <c r="J15" s="88"/>
    </row>
    <row r="16" spans="1:15" ht="11.25" customHeight="1">
      <c r="A16" s="135" t="s">
        <v>550</v>
      </c>
      <c r="B16" s="136" t="s">
        <v>551</v>
      </c>
      <c r="C16" s="135" t="s">
        <v>550</v>
      </c>
      <c r="D16" s="88"/>
      <c r="E16" s="94" t="s">
        <v>552</v>
      </c>
      <c r="F16" s="88"/>
      <c r="G16" s="89" t="s">
        <v>553</v>
      </c>
      <c r="H16" s="88"/>
      <c r="I16" s="88"/>
      <c r="J16" s="88"/>
    </row>
    <row r="17" spans="1:10" ht="11.25" customHeight="1">
      <c r="A17" s="135" t="s">
        <v>554</v>
      </c>
      <c r="B17" s="136" t="s">
        <v>555</v>
      </c>
      <c r="C17" s="135" t="s">
        <v>554</v>
      </c>
      <c r="D17" s="88"/>
      <c r="F17" s="88"/>
      <c r="G17" s="94" t="s">
        <v>556</v>
      </c>
      <c r="H17" s="88"/>
      <c r="I17" s="88"/>
      <c r="J17" s="88"/>
    </row>
    <row r="18" spans="1:10" ht="11.25" customHeight="1">
      <c r="A18" s="138" t="s">
        <v>557</v>
      </c>
      <c r="B18" s="139"/>
      <c r="C18" s="138"/>
      <c r="D18" s="88"/>
      <c r="F18" s="88"/>
      <c r="H18" s="88"/>
      <c r="I18" s="88"/>
      <c r="J18" s="88"/>
    </row>
    <row r="19" spans="1:10" ht="11.25" customHeight="1">
      <c r="A19" s="135" t="s">
        <v>558</v>
      </c>
      <c r="B19" s="136" t="s">
        <v>559</v>
      </c>
      <c r="C19" s="135" t="s">
        <v>558</v>
      </c>
      <c r="D19" s="88"/>
      <c r="F19" s="88"/>
      <c r="G19" s="89" t="s">
        <v>560</v>
      </c>
      <c r="H19" s="88"/>
      <c r="I19" s="88"/>
      <c r="J19" s="88"/>
    </row>
    <row r="20" spans="1:10" ht="11.25" customHeight="1">
      <c r="A20" s="135" t="s">
        <v>561</v>
      </c>
      <c r="B20" s="136" t="s">
        <v>562</v>
      </c>
      <c r="C20" s="135" t="s">
        <v>561</v>
      </c>
      <c r="D20" s="88"/>
      <c r="F20" s="88"/>
      <c r="G20" s="94" t="s">
        <v>563</v>
      </c>
      <c r="H20" s="88"/>
      <c r="I20" s="88"/>
      <c r="J20" s="88"/>
    </row>
    <row r="21" spans="1:10" ht="11.25" customHeight="1">
      <c r="A21" s="135" t="s">
        <v>564</v>
      </c>
      <c r="B21" s="136" t="s">
        <v>565</v>
      </c>
      <c r="C21" s="135" t="s">
        <v>566</v>
      </c>
      <c r="D21" s="88"/>
      <c r="F21" s="88"/>
      <c r="G21" s="88"/>
      <c r="H21" s="88"/>
      <c r="I21" s="88"/>
      <c r="J21" s="88"/>
    </row>
    <row r="22" spans="1:10" ht="11.25" customHeight="1">
      <c r="A22" s="135" t="s">
        <v>567</v>
      </c>
      <c r="B22" s="136" t="s">
        <v>568</v>
      </c>
      <c r="C22" s="135" t="s">
        <v>567</v>
      </c>
      <c r="D22" s="88"/>
      <c r="F22" s="88"/>
      <c r="G22" s="88"/>
      <c r="H22" s="88"/>
      <c r="I22" s="88"/>
      <c r="J22" s="88"/>
    </row>
    <row r="23" spans="1:10" ht="11.25" customHeight="1">
      <c r="A23" s="135" t="s">
        <v>569</v>
      </c>
      <c r="B23" s="136" t="s">
        <v>570</v>
      </c>
      <c r="C23" s="135" t="s">
        <v>569</v>
      </c>
      <c r="D23" s="88"/>
      <c r="F23" s="88"/>
      <c r="G23" s="88"/>
      <c r="H23" s="88"/>
      <c r="I23" s="88"/>
      <c r="J23" s="88"/>
    </row>
    <row r="24" spans="1:10" ht="11.25" customHeight="1">
      <c r="A24" s="135" t="s">
        <v>571</v>
      </c>
      <c r="B24" s="136" t="s">
        <v>572</v>
      </c>
      <c r="C24" s="135" t="s">
        <v>571</v>
      </c>
      <c r="D24" s="88"/>
      <c r="F24" s="88"/>
      <c r="G24" s="88"/>
      <c r="H24" s="88"/>
      <c r="I24" s="88"/>
      <c r="J24" s="88"/>
    </row>
    <row r="25" spans="1:10" ht="11.25" customHeight="1">
      <c r="A25" s="135" t="s">
        <v>573</v>
      </c>
      <c r="B25" s="136" t="s">
        <v>574</v>
      </c>
      <c r="C25" s="135" t="s">
        <v>575</v>
      </c>
      <c r="D25" s="88"/>
      <c r="F25" s="88"/>
      <c r="G25" s="88"/>
      <c r="H25" s="88"/>
      <c r="I25" s="88"/>
      <c r="J25" s="88"/>
    </row>
    <row r="26" spans="1:10" ht="11.25" customHeight="1">
      <c r="A26" s="135" t="s">
        <v>576</v>
      </c>
      <c r="B26" s="136" t="s">
        <v>577</v>
      </c>
      <c r="C26" s="135" t="s">
        <v>576</v>
      </c>
      <c r="D26" s="88"/>
      <c r="F26" s="88"/>
      <c r="G26" s="88"/>
      <c r="H26" s="88"/>
      <c r="I26" s="88"/>
      <c r="J26" s="88"/>
    </row>
    <row r="27" spans="1:10" ht="11.25" customHeight="1">
      <c r="A27" s="135" t="s">
        <v>578</v>
      </c>
      <c r="B27" s="136" t="s">
        <v>579</v>
      </c>
      <c r="C27" s="135" t="s">
        <v>578</v>
      </c>
      <c r="D27" s="88"/>
      <c r="F27" s="88"/>
      <c r="G27" s="88"/>
      <c r="H27" s="88"/>
      <c r="I27" s="88"/>
      <c r="J27" s="88"/>
    </row>
    <row r="28" spans="1:10" ht="11.25" customHeight="1">
      <c r="A28" s="135" t="s">
        <v>580</v>
      </c>
      <c r="B28" s="136" t="s">
        <v>581</v>
      </c>
      <c r="C28" s="135" t="s">
        <v>580</v>
      </c>
      <c r="D28" s="88"/>
      <c r="F28" s="88"/>
      <c r="G28" s="88"/>
      <c r="H28" s="88"/>
      <c r="I28" s="88"/>
      <c r="J28" s="88"/>
    </row>
    <row r="29" spans="1:10" ht="11.25" customHeight="1">
      <c r="A29" s="135" t="s">
        <v>582</v>
      </c>
      <c r="B29" s="136" t="s">
        <v>583</v>
      </c>
      <c r="C29" s="135" t="s">
        <v>582</v>
      </c>
      <c r="D29" s="88"/>
      <c r="F29" s="88"/>
      <c r="G29" s="88"/>
      <c r="H29" s="88"/>
      <c r="I29" s="88"/>
      <c r="J29" s="88"/>
    </row>
    <row r="30" spans="1:10" ht="11.25" customHeight="1">
      <c r="A30" s="135" t="s">
        <v>584</v>
      </c>
      <c r="B30" s="136" t="s">
        <v>585</v>
      </c>
      <c r="C30" s="135" t="s">
        <v>584</v>
      </c>
      <c r="D30" s="88"/>
      <c r="F30" s="88"/>
      <c r="G30" s="88"/>
      <c r="H30" s="88"/>
      <c r="I30" s="88"/>
      <c r="J30" s="88"/>
    </row>
    <row r="31" spans="1:10" ht="11.25" customHeight="1">
      <c r="A31" s="135" t="s">
        <v>586</v>
      </c>
      <c r="B31" s="136" t="s">
        <v>587</v>
      </c>
      <c r="C31" s="135" t="s">
        <v>586</v>
      </c>
      <c r="D31" s="88"/>
      <c r="F31" s="88"/>
      <c r="G31" s="88"/>
      <c r="H31" s="88"/>
      <c r="I31" s="88"/>
      <c r="J31" s="88"/>
    </row>
    <row r="32" spans="1:10" ht="11.25" customHeight="1">
      <c r="A32" s="135" t="s">
        <v>588</v>
      </c>
      <c r="B32" s="136" t="s">
        <v>589</v>
      </c>
      <c r="C32" s="135" t="s">
        <v>588</v>
      </c>
      <c r="D32" s="88"/>
      <c r="F32" s="88"/>
      <c r="G32" s="88"/>
      <c r="H32" s="88"/>
      <c r="I32" s="88"/>
      <c r="J32" s="88"/>
    </row>
    <row r="33" spans="1:10" ht="11.25" customHeight="1">
      <c r="A33" s="135" t="s">
        <v>590</v>
      </c>
      <c r="B33" s="136" t="s">
        <v>591</v>
      </c>
      <c r="C33" s="135" t="s">
        <v>590</v>
      </c>
      <c r="D33" s="88"/>
      <c r="F33" s="88"/>
      <c r="G33" s="88"/>
      <c r="H33" s="88"/>
      <c r="I33" s="88"/>
      <c r="J33" s="88"/>
    </row>
    <row r="34" spans="1:10" ht="11.25" customHeight="1">
      <c r="A34" s="135" t="s">
        <v>592</v>
      </c>
      <c r="B34" s="136" t="s">
        <v>593</v>
      </c>
      <c r="C34" s="135" t="s">
        <v>592</v>
      </c>
      <c r="D34" s="88"/>
      <c r="F34" s="88"/>
      <c r="G34" s="88"/>
      <c r="H34" s="88"/>
      <c r="I34" s="88"/>
      <c r="J34" s="88"/>
    </row>
    <row r="35" spans="1:10" ht="11.25" customHeight="1">
      <c r="A35" s="138" t="s">
        <v>594</v>
      </c>
      <c r="B35" s="139"/>
      <c r="C35" s="138"/>
      <c r="D35" s="88"/>
      <c r="F35" s="88"/>
      <c r="G35" s="88"/>
      <c r="H35" s="88"/>
      <c r="I35" s="88"/>
      <c r="J35" s="88"/>
    </row>
    <row r="36" spans="1:10" ht="11.25" customHeight="1">
      <c r="A36" s="135" t="s">
        <v>595</v>
      </c>
      <c r="B36" s="136" t="s">
        <v>596</v>
      </c>
      <c r="C36" s="135" t="s">
        <v>595</v>
      </c>
      <c r="D36" s="88"/>
      <c r="F36" s="88"/>
      <c r="G36" s="88"/>
      <c r="H36" s="88"/>
      <c r="I36" s="88"/>
      <c r="J36" s="88"/>
    </row>
    <row r="37" spans="1:10" ht="11.25" customHeight="1">
      <c r="A37" s="135" t="s">
        <v>597</v>
      </c>
      <c r="B37" s="136" t="s">
        <v>598</v>
      </c>
      <c r="C37" s="135" t="s">
        <v>597</v>
      </c>
      <c r="D37" s="88"/>
      <c r="F37" s="88"/>
      <c r="G37" s="88"/>
      <c r="H37" s="88"/>
      <c r="I37" s="88"/>
      <c r="J37" s="88"/>
    </row>
    <row r="38" spans="1:10" ht="11.25" customHeight="1">
      <c r="A38" s="135" t="s">
        <v>599</v>
      </c>
      <c r="B38" s="136" t="s">
        <v>600</v>
      </c>
      <c r="C38" s="135" t="s">
        <v>599</v>
      </c>
      <c r="D38" s="88"/>
      <c r="F38" s="88"/>
      <c r="G38" s="88"/>
      <c r="H38" s="88"/>
      <c r="I38" s="88"/>
      <c r="J38" s="88"/>
    </row>
    <row r="39" spans="1:10" ht="11.25" customHeight="1">
      <c r="A39" s="135" t="s">
        <v>601</v>
      </c>
      <c r="B39" s="136" t="s">
        <v>602</v>
      </c>
      <c r="C39" s="135" t="s">
        <v>601</v>
      </c>
      <c r="D39" s="88"/>
      <c r="F39" s="88"/>
      <c r="G39" s="88"/>
      <c r="H39" s="88"/>
      <c r="I39" s="88"/>
      <c r="J39" s="88"/>
    </row>
    <row r="40" spans="1:10" ht="11.25" customHeight="1">
      <c r="A40" s="135" t="s">
        <v>603</v>
      </c>
      <c r="B40" s="136" t="s">
        <v>604</v>
      </c>
      <c r="C40" s="135" t="s">
        <v>603</v>
      </c>
      <c r="D40" s="88"/>
      <c r="F40" s="88"/>
      <c r="G40" s="88"/>
      <c r="H40" s="88"/>
      <c r="I40" s="88"/>
      <c r="J40" s="88"/>
    </row>
    <row r="41" spans="1:10" ht="11.25" customHeight="1">
      <c r="A41" s="135" t="s">
        <v>605</v>
      </c>
      <c r="B41" s="136" t="s">
        <v>606</v>
      </c>
      <c r="C41" s="135" t="s">
        <v>605</v>
      </c>
      <c r="D41" s="88"/>
      <c r="F41" s="88"/>
      <c r="G41" s="88"/>
      <c r="H41" s="88"/>
      <c r="I41" s="88"/>
      <c r="J41" s="88"/>
    </row>
    <row r="42" spans="1:10" ht="11.25" customHeight="1">
      <c r="A42" s="135" t="s">
        <v>607</v>
      </c>
      <c r="B42" s="136" t="s">
        <v>608</v>
      </c>
      <c r="C42" s="135" t="s">
        <v>607</v>
      </c>
      <c r="D42" s="88"/>
      <c r="F42" s="88"/>
      <c r="G42" s="88"/>
      <c r="H42" s="88"/>
      <c r="I42" s="88"/>
      <c r="J42" s="88"/>
    </row>
    <row r="43" spans="1:10" ht="11.25" customHeight="1">
      <c r="A43" s="135" t="s">
        <v>609</v>
      </c>
      <c r="B43" s="136" t="s">
        <v>610</v>
      </c>
      <c r="C43" s="135" t="s">
        <v>609</v>
      </c>
      <c r="D43" s="88"/>
      <c r="F43" s="88"/>
      <c r="G43" s="88"/>
      <c r="H43" s="88"/>
      <c r="I43" s="88"/>
      <c r="J43" s="88"/>
    </row>
    <row r="44" spans="1:10" ht="11.25" customHeight="1">
      <c r="A44" s="135" t="s">
        <v>611</v>
      </c>
      <c r="B44" s="136" t="s">
        <v>612</v>
      </c>
      <c r="C44" s="135" t="s">
        <v>611</v>
      </c>
      <c r="D44" s="88"/>
      <c r="F44" s="88"/>
      <c r="G44" s="88"/>
      <c r="H44" s="88"/>
      <c r="I44" s="88"/>
      <c r="J44" s="88"/>
    </row>
    <row r="45" spans="1:10" ht="11.25" customHeight="1">
      <c r="A45" s="135" t="s">
        <v>613</v>
      </c>
      <c r="B45" s="136" t="s">
        <v>614</v>
      </c>
      <c r="C45" s="135" t="s">
        <v>613</v>
      </c>
      <c r="D45" s="88"/>
      <c r="F45" s="88"/>
      <c r="G45" s="88"/>
      <c r="H45" s="88"/>
      <c r="I45" s="88"/>
      <c r="J45" s="88"/>
    </row>
    <row r="46" spans="1:10" ht="11.25" customHeight="1">
      <c r="A46" s="135" t="s">
        <v>615</v>
      </c>
      <c r="B46" s="136" t="s">
        <v>616</v>
      </c>
      <c r="C46" s="135" t="s">
        <v>615</v>
      </c>
      <c r="D46" s="88"/>
      <c r="F46" s="88"/>
      <c r="G46" s="88"/>
      <c r="H46" s="88"/>
      <c r="I46" s="88"/>
      <c r="J46" s="88"/>
    </row>
    <row r="47" spans="1:10" ht="11.25" customHeight="1">
      <c r="A47" s="135" t="s">
        <v>617</v>
      </c>
      <c r="B47" s="136" t="s">
        <v>618</v>
      </c>
      <c r="C47" s="135" t="s">
        <v>617</v>
      </c>
      <c r="D47" s="88"/>
      <c r="F47" s="88"/>
      <c r="G47" s="88"/>
      <c r="H47" s="88"/>
      <c r="I47" s="88"/>
      <c r="J47" s="88"/>
    </row>
    <row r="48" spans="1:10" ht="11.25" customHeight="1">
      <c r="A48" s="135" t="s">
        <v>619</v>
      </c>
      <c r="B48" s="136" t="s">
        <v>620</v>
      </c>
      <c r="C48" s="135" t="s">
        <v>619</v>
      </c>
      <c r="D48" s="88"/>
      <c r="F48" s="88"/>
      <c r="G48" s="88"/>
      <c r="H48" s="88"/>
      <c r="I48" s="88"/>
      <c r="J48" s="88"/>
    </row>
    <row r="49" spans="1:10" ht="11.25" customHeight="1">
      <c r="A49" s="135" t="s">
        <v>621</v>
      </c>
      <c r="B49" s="136" t="s">
        <v>622</v>
      </c>
      <c r="C49" s="135" t="s">
        <v>621</v>
      </c>
      <c r="D49" s="88"/>
      <c r="F49" s="88"/>
      <c r="G49" s="88"/>
      <c r="H49" s="88"/>
      <c r="I49" s="88"/>
      <c r="J49" s="88"/>
    </row>
    <row r="50" spans="1:10" ht="11.25" customHeight="1">
      <c r="A50" s="135" t="s">
        <v>623</v>
      </c>
      <c r="B50" s="136" t="s">
        <v>624</v>
      </c>
      <c r="C50" s="135" t="s">
        <v>623</v>
      </c>
      <c r="D50" s="88"/>
      <c r="F50" s="88"/>
      <c r="G50" s="88"/>
      <c r="H50" s="88"/>
      <c r="I50" s="88"/>
      <c r="J50" s="88"/>
    </row>
    <row r="51" spans="1:10" ht="11.25" customHeight="1">
      <c r="A51" s="135" t="s">
        <v>625</v>
      </c>
      <c r="B51" s="136" t="s">
        <v>626</v>
      </c>
      <c r="C51" s="135" t="s">
        <v>625</v>
      </c>
      <c r="D51" s="88"/>
      <c r="F51" s="88"/>
      <c r="G51" s="88"/>
      <c r="H51" s="88"/>
      <c r="I51" s="88"/>
      <c r="J51" s="88"/>
    </row>
    <row r="52" spans="1:10" ht="11.25" customHeight="1">
      <c r="A52" s="135" t="s">
        <v>627</v>
      </c>
      <c r="B52" s="136" t="s">
        <v>628</v>
      </c>
      <c r="C52" s="135" t="s">
        <v>627</v>
      </c>
      <c r="D52" s="88"/>
      <c r="F52" s="88"/>
      <c r="G52" s="88"/>
      <c r="H52" s="88"/>
      <c r="I52" s="88"/>
      <c r="J52" s="88"/>
    </row>
    <row r="53" spans="1:10" ht="11.25" customHeight="1">
      <c r="A53" s="135" t="s">
        <v>629</v>
      </c>
      <c r="B53" s="136" t="s">
        <v>630</v>
      </c>
      <c r="C53" s="135" t="s">
        <v>629</v>
      </c>
      <c r="D53" s="88"/>
      <c r="F53" s="88"/>
      <c r="G53" s="88"/>
      <c r="H53" s="88"/>
      <c r="I53" s="88"/>
      <c r="J53" s="88"/>
    </row>
    <row r="54" spans="1:10" ht="11.25" customHeight="1">
      <c r="A54" s="135" t="s">
        <v>631</v>
      </c>
      <c r="B54" s="136" t="s">
        <v>632</v>
      </c>
      <c r="C54" s="135" t="s">
        <v>631</v>
      </c>
      <c r="D54" s="88"/>
      <c r="F54" s="88"/>
      <c r="G54" s="88"/>
      <c r="H54" s="88"/>
      <c r="I54" s="88"/>
      <c r="J54" s="88"/>
    </row>
    <row r="55" spans="1:10" ht="11.25" customHeight="1">
      <c r="A55" s="135" t="s">
        <v>633</v>
      </c>
      <c r="B55" s="136" t="s">
        <v>634</v>
      </c>
      <c r="C55" s="135" t="s">
        <v>633</v>
      </c>
      <c r="D55" s="88"/>
      <c r="F55" s="88"/>
      <c r="G55" s="88"/>
      <c r="H55" s="88"/>
      <c r="I55" s="88"/>
      <c r="J55" s="88"/>
    </row>
    <row r="56" spans="1:10" ht="11.25" customHeight="1">
      <c r="A56" s="135" t="s">
        <v>635</v>
      </c>
      <c r="B56" s="136" t="s">
        <v>636</v>
      </c>
      <c r="C56" s="135" t="s">
        <v>635</v>
      </c>
      <c r="D56" s="88"/>
      <c r="F56" s="88"/>
      <c r="G56" s="88"/>
      <c r="H56" s="88"/>
      <c r="I56" s="88"/>
      <c r="J56" s="88"/>
    </row>
    <row r="57" spans="1:10" ht="11.25" customHeight="1">
      <c r="A57" s="135" t="s">
        <v>637</v>
      </c>
      <c r="B57" s="136" t="s">
        <v>638</v>
      </c>
      <c r="C57" s="135" t="s">
        <v>637</v>
      </c>
      <c r="D57" s="88"/>
      <c r="F57" s="88"/>
      <c r="G57" s="88"/>
      <c r="H57" s="88"/>
      <c r="I57" s="88"/>
      <c r="J57" s="88"/>
    </row>
    <row r="58" spans="1:10" ht="11.25" customHeight="1">
      <c r="A58" s="135" t="s">
        <v>639</v>
      </c>
      <c r="B58" s="136" t="s">
        <v>640</v>
      </c>
      <c r="C58" s="135" t="s">
        <v>639</v>
      </c>
      <c r="D58" s="88"/>
      <c r="F58" s="88"/>
      <c r="G58" s="88"/>
      <c r="H58" s="88"/>
      <c r="I58" s="88"/>
      <c r="J58" s="88"/>
    </row>
    <row r="59" spans="1:10" ht="11.25" customHeight="1">
      <c r="A59" s="135" t="s">
        <v>641</v>
      </c>
      <c r="B59" s="136" t="s">
        <v>642</v>
      </c>
      <c r="C59" s="135" t="s">
        <v>643</v>
      </c>
      <c r="D59" s="88"/>
      <c r="F59" s="88"/>
      <c r="G59" s="88"/>
      <c r="H59" s="88"/>
      <c r="I59" s="88"/>
      <c r="J59" s="88"/>
    </row>
    <row r="60" spans="1:10" ht="11.25" customHeight="1">
      <c r="A60" s="135" t="s">
        <v>644</v>
      </c>
      <c r="B60" s="136" t="s">
        <v>645</v>
      </c>
      <c r="C60" s="135" t="s">
        <v>644</v>
      </c>
      <c r="D60" s="88"/>
      <c r="F60" s="88"/>
      <c r="G60" s="88"/>
      <c r="H60" s="88"/>
      <c r="I60" s="88"/>
      <c r="J60" s="88"/>
    </row>
    <row r="61" spans="1:10" ht="11.25" customHeight="1">
      <c r="A61" s="135" t="s">
        <v>646</v>
      </c>
      <c r="B61" s="136" t="s">
        <v>647</v>
      </c>
      <c r="C61" s="135" t="s">
        <v>646</v>
      </c>
      <c r="D61" s="88"/>
      <c r="F61" s="88"/>
      <c r="G61" s="88"/>
      <c r="H61" s="88"/>
      <c r="I61" s="88"/>
      <c r="J61" s="88"/>
    </row>
    <row r="62" spans="1:10" ht="11.25" customHeight="1">
      <c r="A62" s="135" t="s">
        <v>648</v>
      </c>
      <c r="B62" s="136" t="s">
        <v>649</v>
      </c>
      <c r="C62" s="135" t="s">
        <v>648</v>
      </c>
      <c r="D62" s="88"/>
      <c r="F62" s="88"/>
      <c r="G62" s="88"/>
      <c r="H62" s="88"/>
      <c r="I62" s="88"/>
      <c r="J62" s="88"/>
    </row>
    <row r="63" spans="1:10" ht="11.25" customHeight="1">
      <c r="A63" s="135" t="s">
        <v>650</v>
      </c>
      <c r="B63" s="136" t="s">
        <v>651</v>
      </c>
      <c r="C63" s="135" t="s">
        <v>652</v>
      </c>
      <c r="D63" s="88"/>
      <c r="F63" s="88"/>
      <c r="G63" s="88"/>
      <c r="H63" s="88"/>
      <c r="I63" s="88"/>
      <c r="J63" s="88"/>
    </row>
    <row r="64" spans="1:10" ht="11.25" customHeight="1">
      <c r="A64" s="135" t="s">
        <v>653</v>
      </c>
      <c r="B64" s="136" t="s">
        <v>654</v>
      </c>
      <c r="C64" s="135" t="s">
        <v>653</v>
      </c>
      <c r="D64" s="88"/>
      <c r="F64" s="88"/>
      <c r="G64" s="88"/>
      <c r="H64" s="88"/>
      <c r="I64" s="88"/>
      <c r="J64" s="88"/>
    </row>
    <row r="65" spans="1:10" ht="11.25" customHeight="1">
      <c r="A65" s="135" t="s">
        <v>655</v>
      </c>
      <c r="B65" s="136" t="s">
        <v>656</v>
      </c>
      <c r="C65" s="135" t="s">
        <v>657</v>
      </c>
      <c r="D65" s="88"/>
      <c r="F65" s="88"/>
      <c r="G65" s="88"/>
      <c r="H65" s="88"/>
      <c r="I65" s="88"/>
      <c r="J65" s="88"/>
    </row>
    <row r="66" spans="1:10" ht="11.25" customHeight="1">
      <c r="A66" s="135" t="s">
        <v>658</v>
      </c>
      <c r="B66" s="136" t="s">
        <v>659</v>
      </c>
      <c r="C66" s="135" t="s">
        <v>658</v>
      </c>
      <c r="D66" s="88"/>
      <c r="F66" s="88"/>
      <c r="G66" s="88"/>
      <c r="H66" s="88"/>
      <c r="I66" s="88"/>
      <c r="J66" s="88"/>
    </row>
    <row r="67" spans="1:10" ht="11.25" customHeight="1">
      <c r="A67" s="135" t="s">
        <v>18</v>
      </c>
      <c r="B67" s="136" t="s">
        <v>660</v>
      </c>
      <c r="C67" s="135" t="s">
        <v>18</v>
      </c>
      <c r="D67" s="88"/>
      <c r="F67" s="88"/>
      <c r="G67" s="88"/>
      <c r="H67" s="88"/>
      <c r="I67" s="88"/>
      <c r="J67" s="88"/>
    </row>
    <row r="68" spans="1:10" ht="11.25" customHeight="1">
      <c r="A68" s="135" t="s">
        <v>661</v>
      </c>
      <c r="B68" s="136" t="s">
        <v>662</v>
      </c>
      <c r="C68" s="135" t="s">
        <v>661</v>
      </c>
      <c r="D68" s="88"/>
      <c r="F68" s="88"/>
      <c r="G68" s="88"/>
      <c r="H68" s="88"/>
      <c r="I68" s="88"/>
      <c r="J68" s="88"/>
    </row>
    <row r="69" spans="1:10" ht="11.25" customHeight="1">
      <c r="A69" s="135" t="s">
        <v>663</v>
      </c>
      <c r="B69" s="136" t="s">
        <v>664</v>
      </c>
      <c r="C69" s="135" t="s">
        <v>663</v>
      </c>
      <c r="D69" s="88"/>
      <c r="F69" s="88"/>
      <c r="G69" s="88"/>
      <c r="H69" s="88"/>
      <c r="I69" s="88"/>
      <c r="J69" s="88"/>
    </row>
    <row r="70" spans="1:10" ht="11.25" customHeight="1">
      <c r="A70" s="135" t="s">
        <v>665</v>
      </c>
      <c r="B70" s="136" t="s">
        <v>666</v>
      </c>
      <c r="C70" s="135" t="s">
        <v>665</v>
      </c>
      <c r="D70" s="88"/>
      <c r="F70" s="88"/>
      <c r="G70" s="88"/>
      <c r="H70" s="88"/>
      <c r="I70" s="88"/>
      <c r="J70" s="88"/>
    </row>
    <row r="71" spans="1:10" ht="11.25" customHeight="1">
      <c r="A71" s="135" t="s">
        <v>667</v>
      </c>
      <c r="B71" s="136" t="s">
        <v>668</v>
      </c>
      <c r="C71" s="135" t="s">
        <v>667</v>
      </c>
      <c r="D71" s="88"/>
      <c r="F71" s="88"/>
      <c r="G71" s="88"/>
      <c r="H71" s="88"/>
      <c r="I71" s="88"/>
      <c r="J71" s="88"/>
    </row>
    <row r="72" spans="1:10" ht="11.25" customHeight="1">
      <c r="A72" s="135" t="s">
        <v>669</v>
      </c>
      <c r="B72" s="136" t="s">
        <v>670</v>
      </c>
      <c r="C72" s="135" t="s">
        <v>669</v>
      </c>
      <c r="D72" s="88"/>
      <c r="F72" s="88"/>
      <c r="G72" s="88"/>
      <c r="H72" s="88"/>
      <c r="I72" s="88"/>
      <c r="J72" s="88"/>
    </row>
    <row r="73" spans="1:10" ht="11.25" customHeight="1">
      <c r="A73" s="135" t="s">
        <v>671</v>
      </c>
      <c r="B73" s="136" t="s">
        <v>672</v>
      </c>
      <c r="C73" s="135" t="s">
        <v>671</v>
      </c>
      <c r="D73" s="88"/>
      <c r="F73" s="88"/>
      <c r="G73" s="88"/>
      <c r="H73" s="88"/>
      <c r="I73" s="88"/>
      <c r="J73" s="88"/>
    </row>
    <row r="74" spans="1:10" ht="11.25" customHeight="1">
      <c r="A74" s="135" t="s">
        <v>673</v>
      </c>
      <c r="B74" s="136" t="s">
        <v>674</v>
      </c>
      <c r="C74" s="135" t="s">
        <v>673</v>
      </c>
      <c r="D74" s="88"/>
      <c r="F74" s="88"/>
      <c r="G74" s="88"/>
      <c r="H74" s="88"/>
      <c r="I74" s="88"/>
      <c r="J74" s="88"/>
    </row>
    <row r="75" spans="1:10" ht="11.25" customHeight="1">
      <c r="A75" s="135" t="s">
        <v>675</v>
      </c>
      <c r="B75" s="136" t="s">
        <v>676</v>
      </c>
      <c r="C75" s="135" t="s">
        <v>675</v>
      </c>
      <c r="D75" s="88"/>
      <c r="F75" s="88"/>
      <c r="G75" s="88"/>
      <c r="H75" s="88"/>
      <c r="I75" s="88"/>
      <c r="J75" s="88"/>
    </row>
    <row r="76" spans="1:10" ht="11.25" customHeight="1">
      <c r="A76" s="135" t="s">
        <v>677</v>
      </c>
      <c r="B76" s="136" t="s">
        <v>678</v>
      </c>
      <c r="C76" s="135" t="s">
        <v>677</v>
      </c>
      <c r="D76" s="88"/>
      <c r="F76" s="88"/>
      <c r="G76" s="88"/>
      <c r="H76" s="88"/>
      <c r="I76" s="88"/>
      <c r="J76" s="88"/>
    </row>
    <row r="77" spans="1:10" ht="11.25" customHeight="1">
      <c r="A77" s="135" t="s">
        <v>679</v>
      </c>
      <c r="B77" s="136" t="s">
        <v>680</v>
      </c>
      <c r="C77" s="135" t="s">
        <v>679</v>
      </c>
      <c r="D77" s="88"/>
      <c r="F77" s="88"/>
      <c r="G77" s="88"/>
      <c r="H77" s="88"/>
      <c r="I77" s="88"/>
      <c r="J77" s="88"/>
    </row>
    <row r="78" spans="1:10" ht="11.25" customHeight="1">
      <c r="A78" s="135" t="s">
        <v>681</v>
      </c>
      <c r="B78" s="136" t="s">
        <v>682</v>
      </c>
      <c r="C78" s="135" t="s">
        <v>681</v>
      </c>
      <c r="D78" s="88"/>
      <c r="F78" s="88"/>
      <c r="G78" s="88"/>
      <c r="H78" s="88"/>
      <c r="I78" s="88"/>
      <c r="J78" s="88"/>
    </row>
    <row r="79" spans="1:10" ht="11.25" customHeight="1">
      <c r="A79" s="135" t="s">
        <v>683</v>
      </c>
      <c r="B79" s="136" t="s">
        <v>684</v>
      </c>
      <c r="C79" s="135" t="s">
        <v>683</v>
      </c>
      <c r="D79" s="88"/>
      <c r="F79" s="88"/>
      <c r="G79" s="88"/>
      <c r="H79" s="88"/>
      <c r="I79" s="88"/>
      <c r="J79" s="88"/>
    </row>
    <row r="80" spans="1:10" ht="11.25" customHeight="1">
      <c r="A80" s="135" t="s">
        <v>685</v>
      </c>
      <c r="B80" s="136" t="s">
        <v>686</v>
      </c>
      <c r="C80" s="135" t="s">
        <v>687</v>
      </c>
      <c r="D80" s="88"/>
      <c r="F80" s="88"/>
      <c r="G80" s="88"/>
      <c r="H80" s="88"/>
      <c r="I80" s="88"/>
      <c r="J80" s="88"/>
    </row>
    <row r="81" spans="1:10" ht="11.25" customHeight="1">
      <c r="A81" s="135" t="s">
        <v>688</v>
      </c>
      <c r="B81" s="136" t="s">
        <v>689</v>
      </c>
      <c r="C81" s="135" t="s">
        <v>688</v>
      </c>
      <c r="D81" s="88"/>
      <c r="F81" s="88"/>
      <c r="G81" s="88"/>
      <c r="H81" s="88"/>
      <c r="I81" s="88"/>
      <c r="J81" s="88"/>
    </row>
    <row r="82" spans="1:10" ht="11.25" customHeight="1">
      <c r="A82" s="135" t="s">
        <v>690</v>
      </c>
      <c r="B82" s="136" t="s">
        <v>691</v>
      </c>
      <c r="C82" s="135" t="s">
        <v>690</v>
      </c>
      <c r="D82" s="88"/>
      <c r="F82" s="88"/>
      <c r="G82" s="88"/>
      <c r="H82" s="88"/>
      <c r="I82" s="88"/>
      <c r="J82" s="88"/>
    </row>
    <row r="83" spans="1:10" ht="11.25" customHeight="1">
      <c r="A83" s="135" t="s">
        <v>692</v>
      </c>
      <c r="B83" s="136" t="s">
        <v>693</v>
      </c>
      <c r="C83" s="135" t="s">
        <v>692</v>
      </c>
      <c r="D83" s="88"/>
      <c r="F83" s="88"/>
      <c r="G83" s="88"/>
      <c r="H83" s="88"/>
      <c r="I83" s="88"/>
      <c r="J83" s="88"/>
    </row>
    <row r="84" spans="1:10" ht="11.25" customHeight="1">
      <c r="A84" s="138" t="s">
        <v>694</v>
      </c>
      <c r="B84" s="139"/>
      <c r="C84" s="138"/>
      <c r="D84" s="88"/>
      <c r="F84" s="88"/>
      <c r="G84" s="88"/>
      <c r="H84" s="88"/>
      <c r="I84" s="88"/>
      <c r="J84" s="88"/>
    </row>
    <row r="85" spans="1:10" ht="11.25" customHeight="1">
      <c r="A85" s="135" t="s">
        <v>695</v>
      </c>
      <c r="B85" s="136" t="s">
        <v>696</v>
      </c>
      <c r="C85" s="135" t="s">
        <v>695</v>
      </c>
      <c r="D85" s="88"/>
      <c r="F85" s="88"/>
      <c r="G85" s="88"/>
      <c r="H85" s="88"/>
      <c r="I85" s="88"/>
      <c r="J85" s="88"/>
    </row>
    <row r="86" spans="1:10" ht="11.25" customHeight="1">
      <c r="A86" s="135" t="s">
        <v>697</v>
      </c>
      <c r="B86" s="136" t="s">
        <v>698</v>
      </c>
      <c r="C86" s="135" t="s">
        <v>699</v>
      </c>
      <c r="D86" s="88"/>
      <c r="F86" s="88"/>
      <c r="G86" s="88"/>
      <c r="H86" s="88"/>
      <c r="I86" s="88"/>
      <c r="J86" s="88"/>
    </row>
    <row r="87" spans="1:10" ht="11.25" customHeight="1">
      <c r="A87" s="135" t="s">
        <v>700</v>
      </c>
      <c r="B87" s="136" t="s">
        <v>701</v>
      </c>
      <c r="C87" s="135" t="s">
        <v>702</v>
      </c>
      <c r="D87" s="88"/>
      <c r="F87" s="88"/>
      <c r="G87" s="88"/>
      <c r="H87" s="88"/>
      <c r="I87" s="88"/>
      <c r="J87" s="88"/>
    </row>
    <row r="88" spans="1:10" ht="11.25" customHeight="1">
      <c r="A88" s="135" t="s">
        <v>703</v>
      </c>
      <c r="B88" s="136" t="s">
        <v>704</v>
      </c>
      <c r="C88" s="135" t="s">
        <v>703</v>
      </c>
      <c r="D88" s="88"/>
      <c r="F88" s="88"/>
      <c r="G88" s="88"/>
      <c r="H88" s="88"/>
      <c r="I88" s="88"/>
      <c r="J88" s="88"/>
    </row>
    <row r="89" spans="1:10" ht="11.25" customHeight="1">
      <c r="A89" s="135" t="s">
        <v>705</v>
      </c>
      <c r="B89" s="136" t="s">
        <v>706</v>
      </c>
      <c r="C89" s="135" t="s">
        <v>705</v>
      </c>
      <c r="D89" s="88"/>
      <c r="F89" s="88"/>
      <c r="G89" s="88"/>
      <c r="H89" s="88"/>
      <c r="I89" s="88"/>
      <c r="J89" s="88"/>
    </row>
    <row r="90" spans="1:10" ht="11.25" customHeight="1">
      <c r="A90" s="135" t="s">
        <v>707</v>
      </c>
      <c r="B90" s="136" t="s">
        <v>708</v>
      </c>
      <c r="C90" s="135" t="s">
        <v>707</v>
      </c>
      <c r="D90" s="88"/>
      <c r="F90" s="88"/>
      <c r="G90" s="88"/>
      <c r="H90" s="88"/>
      <c r="I90" s="88"/>
      <c r="J90" s="88"/>
    </row>
    <row r="91" spans="1:10" ht="11.25" customHeight="1">
      <c r="A91" s="88"/>
      <c r="B91" s="88"/>
      <c r="C91" s="95"/>
      <c r="D91" s="88"/>
      <c r="F91" s="88"/>
      <c r="G91" s="88"/>
      <c r="H91" s="88"/>
      <c r="I91" s="88"/>
      <c r="J91" s="88"/>
    </row>
    <row r="92" spans="1:10" ht="11.25" customHeight="1">
      <c r="A92" s="88"/>
      <c r="B92" s="88"/>
      <c r="C92" s="88"/>
      <c r="D92" s="88"/>
      <c r="F92" s="88"/>
      <c r="G92" s="88"/>
      <c r="H92" s="88"/>
      <c r="I92" s="88"/>
      <c r="J92" s="88"/>
    </row>
    <row r="93" spans="1:10" ht="11.25" customHeight="1">
      <c r="A93" s="88"/>
      <c r="B93" s="88"/>
      <c r="C93" s="88"/>
      <c r="D93" s="88"/>
      <c r="F93" s="88"/>
      <c r="G93" s="88"/>
      <c r="H93" s="88"/>
      <c r="I93" s="88"/>
      <c r="J93" s="88"/>
    </row>
    <row r="94" spans="1:10" ht="11.25" customHeight="1">
      <c r="A94" s="88"/>
      <c r="B94" s="88"/>
      <c r="C94" s="88"/>
      <c r="D94" s="88"/>
      <c r="F94" s="88"/>
      <c r="G94" s="88"/>
      <c r="H94" s="88"/>
      <c r="I94" s="88"/>
      <c r="J94" s="88"/>
    </row>
    <row r="95" spans="1:10" ht="11.25" customHeight="1">
      <c r="A95" s="88"/>
      <c r="B95" s="88"/>
      <c r="C95" s="88"/>
      <c r="D95" s="88"/>
      <c r="F95" s="88"/>
      <c r="G95" s="88"/>
      <c r="H95" s="88"/>
      <c r="I95" s="88"/>
      <c r="J95" s="88"/>
    </row>
  </sheetData>
  <sheetProtection insertRows="0" deleteColumns="0" deleteRows="0" sort="0" autoFilter="0"/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2:T24"/>
  <sheetViews>
    <sheetView showGridLines="0" zoomScale="80" workbookViewId="0"/>
  </sheetViews>
  <sheetFormatPr defaultRowHeight="10.5" customHeight="1"/>
  <cols>
    <col min="1" max="2" width="23.85546875" style="1" customWidth="1"/>
    <col min="3" max="3" width="3.7109375" style="1" customWidth="1"/>
    <col min="4" max="4" width="10.7109375" style="1" customWidth="1"/>
    <col min="5" max="5" width="12.7109375" style="1" customWidth="1"/>
    <col min="6" max="6" width="10.7109375" style="1" customWidth="1"/>
    <col min="7" max="7" width="6.7109375" style="1" customWidth="1"/>
    <col min="8" max="12" width="5.7109375" style="1" customWidth="1"/>
    <col min="13" max="13" width="2.7109375" style="1" customWidth="1"/>
    <col min="14" max="19" width="5.7109375" style="1" customWidth="1"/>
    <col min="20" max="20" width="38.7109375" style="1" customWidth="1"/>
  </cols>
  <sheetData>
    <row r="2" spans="1:20" ht="10.5" customHeight="1">
      <c r="A2" s="196" t="s">
        <v>709</v>
      </c>
      <c r="B2" s="196"/>
    </row>
    <row r="3" spans="1:20" s="88" customFormat="1" ht="12" customHeight="1">
      <c r="C3" s="129" t="s">
        <v>180</v>
      </c>
      <c r="D3" s="111" t="str">
        <f>"1.2."&amp;N3</f>
        <v>1.2.TBD</v>
      </c>
      <c r="E3" s="133"/>
      <c r="F3" s="130" t="s">
        <v>164</v>
      </c>
      <c r="G3" s="130">
        <v>30</v>
      </c>
      <c r="H3" s="60">
        <f>SUM(I3:L3)</f>
        <v>0</v>
      </c>
      <c r="I3" s="70"/>
      <c r="J3" s="70"/>
      <c r="K3" s="70"/>
      <c r="L3" s="70"/>
      <c r="N3" s="128" t="s">
        <v>710</v>
      </c>
      <c r="O3" s="127"/>
      <c r="P3" s="127"/>
      <c r="Q3" s="127"/>
      <c r="R3" s="127"/>
      <c r="S3" s="128"/>
      <c r="T3" s="128" t="s">
        <v>711</v>
      </c>
    </row>
    <row r="5" spans="1:20" ht="10.5" customHeight="1">
      <c r="A5" s="196" t="s">
        <v>712</v>
      </c>
      <c r="B5" s="196"/>
    </row>
    <row r="6" spans="1:20" s="88" customFormat="1" ht="12" customHeight="1">
      <c r="C6" s="129" t="s">
        <v>180</v>
      </c>
      <c r="D6" s="111" t="str">
        <f>"1.3."&amp;N6</f>
        <v>1.3.TBD</v>
      </c>
      <c r="E6" s="133"/>
      <c r="F6" s="130" t="s">
        <v>164</v>
      </c>
      <c r="G6" s="130" t="s">
        <v>175</v>
      </c>
      <c r="H6" s="60">
        <f>SUM(I6:L6)</f>
        <v>0</v>
      </c>
      <c r="I6" s="70"/>
      <c r="J6" s="70"/>
      <c r="K6" s="70"/>
      <c r="L6" s="70"/>
      <c r="N6" s="128" t="s">
        <v>710</v>
      </c>
      <c r="O6" s="127"/>
      <c r="P6" s="127"/>
      <c r="Q6" s="127"/>
      <c r="R6" s="127"/>
      <c r="S6" s="128"/>
      <c r="T6" s="128" t="s">
        <v>713</v>
      </c>
    </row>
    <row r="8" spans="1:20" ht="10.5" customHeight="1">
      <c r="A8" s="196" t="s">
        <v>714</v>
      </c>
      <c r="B8" s="196"/>
    </row>
    <row r="9" spans="1:20" s="88" customFormat="1" ht="12" customHeight="1">
      <c r="C9" s="129" t="s">
        <v>180</v>
      </c>
      <c r="D9" s="111" t="str">
        <f>"1.4."&amp;N9</f>
        <v>1.4.TBD</v>
      </c>
      <c r="E9" s="133"/>
      <c r="F9" s="130" t="s">
        <v>164</v>
      </c>
      <c r="G9" s="130" t="s">
        <v>179</v>
      </c>
      <c r="H9" s="60">
        <f>SUM(I9:L9)</f>
        <v>0</v>
      </c>
      <c r="I9" s="70"/>
      <c r="J9" s="70"/>
      <c r="K9" s="70"/>
      <c r="L9" s="70"/>
      <c r="N9" s="128" t="s">
        <v>710</v>
      </c>
      <c r="O9" s="127"/>
      <c r="P9" s="127"/>
      <c r="Q9" s="127"/>
      <c r="R9" s="127"/>
      <c r="S9" s="128"/>
      <c r="T9" s="128" t="s">
        <v>186</v>
      </c>
    </row>
    <row r="11" spans="1:20" ht="10.5" customHeight="1">
      <c r="A11" s="196" t="s">
        <v>715</v>
      </c>
      <c r="B11" s="196"/>
    </row>
    <row r="12" spans="1:20" s="88" customFormat="1" ht="12" customHeight="1">
      <c r="C12" s="129" t="s">
        <v>180</v>
      </c>
      <c r="D12" s="111" t="str">
        <f>"4.3."&amp;N12</f>
        <v>4.3.TBD</v>
      </c>
      <c r="E12" s="133"/>
      <c r="F12" s="130" t="s">
        <v>164</v>
      </c>
      <c r="G12" s="130" t="s">
        <v>245</v>
      </c>
      <c r="H12" s="60">
        <f>SUM(I12:L12)</f>
        <v>0</v>
      </c>
      <c r="I12" s="70"/>
      <c r="J12" s="70"/>
      <c r="K12" s="70"/>
      <c r="L12" s="70"/>
      <c r="N12" s="128" t="s">
        <v>710</v>
      </c>
      <c r="O12" s="127"/>
      <c r="P12" s="127"/>
      <c r="Q12" s="127"/>
      <c r="R12" s="127"/>
      <c r="S12" s="128"/>
      <c r="T12" s="128" t="s">
        <v>246</v>
      </c>
    </row>
    <row r="14" spans="1:20" ht="10.5" customHeight="1">
      <c r="A14" s="196" t="s">
        <v>716</v>
      </c>
      <c r="B14" s="196"/>
    </row>
    <row r="15" spans="1:20" s="88" customFormat="1" ht="12" customHeight="1">
      <c r="C15" s="129" t="s">
        <v>180</v>
      </c>
      <c r="D15" s="111" t="str">
        <f>"12.2."&amp;N15</f>
        <v>12.2.TBD</v>
      </c>
      <c r="E15" s="133"/>
      <c r="F15" s="132" t="s">
        <v>286</v>
      </c>
      <c r="G15" s="132" t="s">
        <v>291</v>
      </c>
      <c r="H15" s="60">
        <f>SUM(I15:L15)</f>
        <v>0</v>
      </c>
      <c r="I15" s="70"/>
      <c r="J15" s="70"/>
      <c r="K15" s="70"/>
      <c r="L15" s="70"/>
      <c r="N15" s="128" t="s">
        <v>710</v>
      </c>
      <c r="O15" s="127"/>
      <c r="P15" s="127"/>
      <c r="Q15" s="127"/>
      <c r="R15" s="127"/>
      <c r="S15" s="128"/>
      <c r="T15" s="128" t="s">
        <v>717</v>
      </c>
    </row>
    <row r="17" spans="1:20" ht="10.5" customHeight="1">
      <c r="A17" s="196" t="s">
        <v>718</v>
      </c>
      <c r="B17" s="196"/>
    </row>
    <row r="18" spans="1:20" s="88" customFormat="1" ht="12" customHeight="1">
      <c r="C18" s="129" t="s">
        <v>180</v>
      </c>
      <c r="D18" s="111" t="str">
        <f>"12.3."&amp;N18</f>
        <v>12.3.TBD</v>
      </c>
      <c r="E18" s="133"/>
      <c r="F18" s="132" t="s">
        <v>286</v>
      </c>
      <c r="G18" s="132" t="s">
        <v>294</v>
      </c>
      <c r="H18" s="60">
        <f>SUM(I18:L18)</f>
        <v>0</v>
      </c>
      <c r="I18" s="70"/>
      <c r="J18" s="70"/>
      <c r="K18" s="70"/>
      <c r="L18" s="70"/>
      <c r="N18" s="128" t="s">
        <v>710</v>
      </c>
      <c r="O18" s="127"/>
      <c r="P18" s="127"/>
      <c r="Q18" s="127"/>
      <c r="R18" s="127"/>
      <c r="S18" s="128"/>
      <c r="T18" s="128" t="s">
        <v>719</v>
      </c>
    </row>
    <row r="20" spans="1:20" ht="10.5" customHeight="1">
      <c r="A20" s="196" t="s">
        <v>720</v>
      </c>
      <c r="B20" s="196"/>
    </row>
    <row r="21" spans="1:20" s="88" customFormat="1" ht="12" customHeight="1">
      <c r="C21" s="129" t="s">
        <v>180</v>
      </c>
      <c r="D21" s="111" t="str">
        <f>"12.4."&amp;N21</f>
        <v>12.4.TBD</v>
      </c>
      <c r="E21" s="133"/>
      <c r="F21" s="132" t="s">
        <v>286</v>
      </c>
      <c r="G21" s="132" t="s">
        <v>297</v>
      </c>
      <c r="H21" s="60">
        <f>SUM(I21:L21)</f>
        <v>0</v>
      </c>
      <c r="I21" s="70"/>
      <c r="J21" s="70"/>
      <c r="K21" s="70"/>
      <c r="L21" s="70"/>
      <c r="N21" s="128" t="s">
        <v>710</v>
      </c>
      <c r="O21" s="127"/>
      <c r="P21" s="127"/>
      <c r="Q21" s="127"/>
      <c r="R21" s="127"/>
      <c r="S21" s="128"/>
      <c r="T21" s="128" t="s">
        <v>298</v>
      </c>
    </row>
    <row r="23" spans="1:20" ht="10.5" customHeight="1">
      <c r="A23" s="196" t="s">
        <v>721</v>
      </c>
      <c r="B23" s="196"/>
    </row>
    <row r="24" spans="1:20" s="88" customFormat="1" ht="12" customHeight="1">
      <c r="C24" s="129" t="s">
        <v>180</v>
      </c>
      <c r="D24" s="111" t="str">
        <f>"15.3."&amp;N24</f>
        <v>15.3.TBD</v>
      </c>
      <c r="E24" s="133"/>
      <c r="F24" s="132" t="s">
        <v>286</v>
      </c>
      <c r="G24" s="132" t="s">
        <v>325</v>
      </c>
      <c r="H24" s="60">
        <f>SUM(I24:L24)</f>
        <v>0</v>
      </c>
      <c r="I24" s="70"/>
      <c r="J24" s="70"/>
      <c r="K24" s="70"/>
      <c r="L24" s="70"/>
      <c r="N24" s="128" t="s">
        <v>710</v>
      </c>
      <c r="O24" s="127"/>
      <c r="P24" s="127"/>
      <c r="Q24" s="127"/>
      <c r="R24" s="127"/>
      <c r="S24" s="128"/>
      <c r="T24" s="128" t="s">
        <v>326</v>
      </c>
    </row>
  </sheetData>
  <sheetProtection insertRows="0" deleteColumns="0" deleteRows="0" sort="0" autoFilter="0"/>
  <mergeCells count="8">
    <mergeCell ref="A20:B20"/>
    <mergeCell ref="A23:B23"/>
    <mergeCell ref="A2:B2"/>
    <mergeCell ref="A5:B5"/>
    <mergeCell ref="A8:B8"/>
    <mergeCell ref="A11:B11"/>
    <mergeCell ref="A14:B14"/>
    <mergeCell ref="A17:B17"/>
  </mergeCells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:E55"/>
  <sheetViews>
    <sheetView showGridLines="0" zoomScale="80" workbookViewId="0"/>
  </sheetViews>
  <sheetFormatPr defaultRowHeight="10.5" customHeight="1"/>
  <cols>
    <col min="1" max="1" width="9.140625" style="1"/>
    <col min="2" max="2" width="34.140625" style="1" customWidth="1"/>
    <col min="3" max="3" width="35.7109375" style="1" customWidth="1"/>
  </cols>
  <sheetData>
    <row r="1" spans="2:5" ht="11.25" customHeight="1">
      <c r="B1" s="1" t="s">
        <v>722</v>
      </c>
      <c r="C1" s="1" t="s">
        <v>723</v>
      </c>
    </row>
    <row r="2" spans="2:5" ht="11.25" customHeight="1">
      <c r="B2" s="50" t="s">
        <v>724</v>
      </c>
      <c r="C2" s="50" t="s">
        <v>725</v>
      </c>
      <c r="D2" t="s">
        <v>726</v>
      </c>
      <c r="E2" t="s">
        <v>727</v>
      </c>
    </row>
    <row r="3" spans="2:5" ht="10.5" customHeight="1">
      <c r="B3" s="1" t="s">
        <v>728</v>
      </c>
      <c r="C3" s="1" t="s">
        <v>729</v>
      </c>
      <c r="D3">
        <v>2025</v>
      </c>
      <c r="E3" t="s">
        <v>730</v>
      </c>
    </row>
    <row r="4" spans="2:5" ht="10.5" customHeight="1">
      <c r="B4" s="1" t="s">
        <v>731</v>
      </c>
      <c r="C4" s="1" t="s">
        <v>732</v>
      </c>
      <c r="D4">
        <v>2025</v>
      </c>
      <c r="E4" t="s">
        <v>730</v>
      </c>
    </row>
    <row r="5" spans="2:5" ht="10.5" customHeight="1">
      <c r="B5" s="1" t="s">
        <v>733</v>
      </c>
      <c r="C5" s="1" t="s">
        <v>734</v>
      </c>
      <c r="D5">
        <v>2025</v>
      </c>
      <c r="E5" t="s">
        <v>730</v>
      </c>
    </row>
    <row r="6" spans="2:5" ht="10.5" customHeight="1">
      <c r="B6" s="1" t="s">
        <v>735</v>
      </c>
      <c r="C6" s="1" t="s">
        <v>736</v>
      </c>
      <c r="D6">
        <v>2025</v>
      </c>
      <c r="E6" t="s">
        <v>730</v>
      </c>
    </row>
    <row r="7" spans="2:5" ht="10.5" customHeight="1">
      <c r="B7" s="1" t="s">
        <v>737</v>
      </c>
      <c r="C7" s="1" t="s">
        <v>738</v>
      </c>
      <c r="D7">
        <v>2025</v>
      </c>
      <c r="E7" t="s">
        <v>730</v>
      </c>
    </row>
    <row r="8" spans="2:5" ht="10.5" customHeight="1">
      <c r="B8" s="1" t="s">
        <v>739</v>
      </c>
      <c r="C8" s="1" t="s">
        <v>740</v>
      </c>
      <c r="D8">
        <v>2025</v>
      </c>
      <c r="E8" t="s">
        <v>730</v>
      </c>
    </row>
    <row r="9" spans="2:5" ht="10.5" customHeight="1">
      <c r="B9" s="1" t="s">
        <v>741</v>
      </c>
      <c r="C9" s="1" t="s">
        <v>742</v>
      </c>
      <c r="D9">
        <v>2025</v>
      </c>
      <c r="E9" t="s">
        <v>730</v>
      </c>
    </row>
    <row r="10" spans="2:5" ht="10.5" customHeight="1">
      <c r="B10" s="1" t="s">
        <v>743</v>
      </c>
      <c r="C10" s="1" t="s">
        <v>744</v>
      </c>
      <c r="D10">
        <v>2025</v>
      </c>
      <c r="E10" t="s">
        <v>730</v>
      </c>
    </row>
    <row r="11" spans="2:5" ht="10.5" customHeight="1">
      <c r="B11" s="1" t="s">
        <v>745</v>
      </c>
      <c r="C11" s="1" t="s">
        <v>746</v>
      </c>
      <c r="D11">
        <v>2025</v>
      </c>
      <c r="E11" t="s">
        <v>730</v>
      </c>
    </row>
    <row r="12" spans="2:5" ht="10.5" customHeight="1">
      <c r="B12" s="1" t="s">
        <v>747</v>
      </c>
      <c r="C12" s="1" t="s">
        <v>748</v>
      </c>
      <c r="D12">
        <v>2025</v>
      </c>
      <c r="E12" t="s">
        <v>730</v>
      </c>
    </row>
    <row r="13" spans="2:5" ht="10.5" customHeight="1">
      <c r="B13" s="1" t="s">
        <v>749</v>
      </c>
      <c r="C13" s="1" t="s">
        <v>750</v>
      </c>
      <c r="D13">
        <v>2025</v>
      </c>
      <c r="E13" t="s">
        <v>730</v>
      </c>
    </row>
    <row r="14" spans="2:5" ht="10.5" customHeight="1">
      <c r="B14" s="1" t="s">
        <v>751</v>
      </c>
      <c r="C14" s="1" t="s">
        <v>752</v>
      </c>
      <c r="D14">
        <v>2025</v>
      </c>
      <c r="E14" t="s">
        <v>730</v>
      </c>
    </row>
    <row r="15" spans="2:5" ht="10.5" customHeight="1">
      <c r="B15" s="1" t="s">
        <v>753</v>
      </c>
      <c r="C15" s="1" t="s">
        <v>754</v>
      </c>
      <c r="D15">
        <v>2025</v>
      </c>
      <c r="E15" t="s">
        <v>730</v>
      </c>
    </row>
    <row r="16" spans="2:5" ht="10.5" customHeight="1">
      <c r="B16" s="1" t="s">
        <v>755</v>
      </c>
      <c r="C16" s="1" t="s">
        <v>756</v>
      </c>
      <c r="D16">
        <v>2025</v>
      </c>
      <c r="E16" t="s">
        <v>730</v>
      </c>
    </row>
    <row r="17" spans="2:5" ht="10.5" customHeight="1">
      <c r="B17" s="1" t="s">
        <v>757</v>
      </c>
      <c r="C17" s="1" t="s">
        <v>758</v>
      </c>
      <c r="D17">
        <v>2025</v>
      </c>
      <c r="E17" t="s">
        <v>730</v>
      </c>
    </row>
    <row r="18" spans="2:5" ht="10.5" customHeight="1">
      <c r="B18" s="1" t="s">
        <v>759</v>
      </c>
      <c r="C18" s="1" t="s">
        <v>760</v>
      </c>
      <c r="D18">
        <v>2025</v>
      </c>
      <c r="E18" t="s">
        <v>730</v>
      </c>
    </row>
    <row r="19" spans="2:5" ht="10.5" customHeight="1">
      <c r="B19" s="1" t="s">
        <v>759</v>
      </c>
      <c r="C19" s="1" t="s">
        <v>761</v>
      </c>
      <c r="D19">
        <v>2025</v>
      </c>
      <c r="E19" t="s">
        <v>730</v>
      </c>
    </row>
    <row r="20" spans="2:5" ht="10.5" customHeight="1">
      <c r="B20" s="1" t="s">
        <v>759</v>
      </c>
      <c r="C20" s="1" t="s">
        <v>762</v>
      </c>
      <c r="D20">
        <v>2025</v>
      </c>
      <c r="E20" t="s">
        <v>730</v>
      </c>
    </row>
    <row r="21" spans="2:5" ht="10.5" customHeight="1">
      <c r="B21" s="1" t="s">
        <v>759</v>
      </c>
      <c r="C21" s="1" t="s">
        <v>763</v>
      </c>
      <c r="D21">
        <v>2025</v>
      </c>
      <c r="E21" t="s">
        <v>730</v>
      </c>
    </row>
    <row r="22" spans="2:5" ht="10.5" customHeight="1">
      <c r="B22" s="1" t="s">
        <v>759</v>
      </c>
      <c r="C22" s="1" t="s">
        <v>764</v>
      </c>
      <c r="D22">
        <v>2025</v>
      </c>
      <c r="E22" t="s">
        <v>730</v>
      </c>
    </row>
    <row r="23" spans="2:5" ht="10.5" customHeight="1">
      <c r="B23" s="1" t="s">
        <v>759</v>
      </c>
      <c r="C23" s="1" t="s">
        <v>765</v>
      </c>
      <c r="D23">
        <v>2025</v>
      </c>
      <c r="E23" t="s">
        <v>730</v>
      </c>
    </row>
    <row r="24" spans="2:5" ht="10.5" customHeight="1">
      <c r="B24" s="1" t="s">
        <v>759</v>
      </c>
      <c r="C24" s="1" t="s">
        <v>766</v>
      </c>
      <c r="D24">
        <v>2025</v>
      </c>
      <c r="E24" t="s">
        <v>730</v>
      </c>
    </row>
    <row r="25" spans="2:5" ht="10.5" customHeight="1">
      <c r="B25" s="1" t="s">
        <v>759</v>
      </c>
      <c r="C25" s="1" t="s">
        <v>767</v>
      </c>
      <c r="D25">
        <v>2025</v>
      </c>
      <c r="E25" t="s">
        <v>730</v>
      </c>
    </row>
    <row r="26" spans="2:5" ht="10.5" customHeight="1">
      <c r="B26" s="1" t="s">
        <v>759</v>
      </c>
      <c r="C26" s="1" t="s">
        <v>768</v>
      </c>
      <c r="D26">
        <v>2025</v>
      </c>
      <c r="E26" t="s">
        <v>730</v>
      </c>
    </row>
    <row r="27" spans="2:5" ht="10.5" customHeight="1">
      <c r="B27" s="1" t="s">
        <v>759</v>
      </c>
      <c r="C27" s="1" t="s">
        <v>769</v>
      </c>
      <c r="D27">
        <v>2025</v>
      </c>
      <c r="E27" t="s">
        <v>730</v>
      </c>
    </row>
    <row r="28" spans="2:5" ht="10.5" customHeight="1">
      <c r="B28" s="1" t="s">
        <v>759</v>
      </c>
      <c r="C28" s="1" t="s">
        <v>770</v>
      </c>
      <c r="D28">
        <v>2025</v>
      </c>
      <c r="E28" t="s">
        <v>730</v>
      </c>
    </row>
    <row r="29" spans="2:5" ht="10.5" customHeight="1">
      <c r="B29" s="1" t="s">
        <v>759</v>
      </c>
      <c r="C29" s="1" t="s">
        <v>771</v>
      </c>
      <c r="D29">
        <v>2025</v>
      </c>
      <c r="E29" t="s">
        <v>730</v>
      </c>
    </row>
    <row r="30" spans="2:5" ht="10.5" customHeight="1">
      <c r="B30" s="1" t="s">
        <v>759</v>
      </c>
      <c r="C30" s="1" t="s">
        <v>772</v>
      </c>
      <c r="D30">
        <v>2025</v>
      </c>
      <c r="E30" t="s">
        <v>730</v>
      </c>
    </row>
    <row r="31" spans="2:5" ht="10.5" customHeight="1">
      <c r="B31" s="1" t="s">
        <v>759</v>
      </c>
      <c r="C31" s="1" t="s">
        <v>49</v>
      </c>
      <c r="D31">
        <v>2025</v>
      </c>
      <c r="E31" t="s">
        <v>730</v>
      </c>
    </row>
    <row r="32" spans="2:5" ht="10.5" customHeight="1">
      <c r="B32" s="1" t="s">
        <v>759</v>
      </c>
      <c r="C32" s="1" t="s">
        <v>773</v>
      </c>
      <c r="D32">
        <v>2025</v>
      </c>
      <c r="E32" t="s">
        <v>730</v>
      </c>
    </row>
    <row r="33" spans="2:5" ht="10.5" customHeight="1">
      <c r="B33" s="1" t="s">
        <v>759</v>
      </c>
      <c r="C33" s="1" t="s">
        <v>774</v>
      </c>
      <c r="D33">
        <v>2025</v>
      </c>
      <c r="E33" t="s">
        <v>730</v>
      </c>
    </row>
    <row r="34" spans="2:5" ht="10.5" customHeight="1">
      <c r="B34" s="1" t="s">
        <v>759</v>
      </c>
      <c r="C34" s="1" t="s">
        <v>775</v>
      </c>
      <c r="D34">
        <v>2025</v>
      </c>
      <c r="E34" t="s">
        <v>730</v>
      </c>
    </row>
    <row r="35" spans="2:5" ht="10.5" customHeight="1">
      <c r="B35" s="1" t="s">
        <v>759</v>
      </c>
      <c r="C35" s="1" t="s">
        <v>776</v>
      </c>
      <c r="D35">
        <v>2025</v>
      </c>
      <c r="E35" t="s">
        <v>730</v>
      </c>
    </row>
    <row r="36" spans="2:5" ht="10.5" customHeight="1">
      <c r="B36" s="1" t="s">
        <v>759</v>
      </c>
      <c r="C36" s="1" t="s">
        <v>777</v>
      </c>
      <c r="D36">
        <v>2025</v>
      </c>
      <c r="E36" t="s">
        <v>730</v>
      </c>
    </row>
    <row r="37" spans="2:5" ht="10.5" customHeight="1">
      <c r="B37" s="1" t="s">
        <v>759</v>
      </c>
      <c r="C37" s="1" t="s">
        <v>778</v>
      </c>
      <c r="D37">
        <v>2025</v>
      </c>
      <c r="E37" t="s">
        <v>730</v>
      </c>
    </row>
    <row r="38" spans="2:5" ht="10.5" customHeight="1">
      <c r="B38" s="1" t="s">
        <v>759</v>
      </c>
      <c r="C38" s="1" t="s">
        <v>779</v>
      </c>
      <c r="D38">
        <v>2025</v>
      </c>
      <c r="E38" t="s">
        <v>730</v>
      </c>
    </row>
    <row r="39" spans="2:5" ht="10.5" customHeight="1">
      <c r="B39" s="1" t="s">
        <v>759</v>
      </c>
      <c r="C39" s="1" t="s">
        <v>780</v>
      </c>
      <c r="D39">
        <v>2025</v>
      </c>
      <c r="E39" t="s">
        <v>730</v>
      </c>
    </row>
    <row r="40" spans="2:5" ht="10.5" customHeight="1">
      <c r="B40" s="1" t="s">
        <v>759</v>
      </c>
      <c r="C40" s="1" t="s">
        <v>781</v>
      </c>
      <c r="D40">
        <v>2025</v>
      </c>
      <c r="E40" t="s">
        <v>730</v>
      </c>
    </row>
    <row r="41" spans="2:5" ht="10.5" customHeight="1">
      <c r="B41" s="1" t="s">
        <v>759</v>
      </c>
      <c r="C41" s="1" t="s">
        <v>782</v>
      </c>
      <c r="D41">
        <v>2025</v>
      </c>
      <c r="E41" t="s">
        <v>730</v>
      </c>
    </row>
    <row r="42" spans="2:5" ht="10.5" customHeight="1">
      <c r="B42" s="1" t="s">
        <v>759</v>
      </c>
      <c r="C42" s="1" t="s">
        <v>783</v>
      </c>
      <c r="D42">
        <v>2025</v>
      </c>
      <c r="E42" t="s">
        <v>730</v>
      </c>
    </row>
    <row r="43" spans="2:5" ht="10.5" customHeight="1">
      <c r="B43" s="1" t="s">
        <v>759</v>
      </c>
      <c r="C43" s="1" t="s">
        <v>784</v>
      </c>
      <c r="D43">
        <v>2025</v>
      </c>
      <c r="E43" t="s">
        <v>730</v>
      </c>
    </row>
    <row r="44" spans="2:5" ht="10.5" customHeight="1">
      <c r="B44" s="1" t="s">
        <v>759</v>
      </c>
      <c r="C44" s="1" t="s">
        <v>785</v>
      </c>
      <c r="D44">
        <v>2025</v>
      </c>
      <c r="E44" t="s">
        <v>730</v>
      </c>
    </row>
    <row r="45" spans="2:5" ht="10.5" customHeight="1">
      <c r="B45" s="1" t="s">
        <v>759</v>
      </c>
      <c r="C45" s="1" t="s">
        <v>786</v>
      </c>
      <c r="D45">
        <v>2025</v>
      </c>
      <c r="E45" t="s">
        <v>730</v>
      </c>
    </row>
    <row r="46" spans="2:5" ht="10.5" customHeight="1">
      <c r="B46" s="1" t="s">
        <v>759</v>
      </c>
      <c r="C46" s="1" t="s">
        <v>787</v>
      </c>
      <c r="D46">
        <v>2025</v>
      </c>
      <c r="E46" t="s">
        <v>730</v>
      </c>
    </row>
    <row r="47" spans="2:5" ht="10.5" customHeight="1">
      <c r="B47" s="1" t="s">
        <v>759</v>
      </c>
      <c r="C47" s="1" t="s">
        <v>788</v>
      </c>
      <c r="D47">
        <v>2025</v>
      </c>
      <c r="E47" t="s">
        <v>730</v>
      </c>
    </row>
    <row r="48" spans="2:5" ht="10.5" customHeight="1">
      <c r="B48" s="1" t="s">
        <v>759</v>
      </c>
      <c r="C48" s="1" t="s">
        <v>789</v>
      </c>
      <c r="D48">
        <v>2025</v>
      </c>
      <c r="E48" t="s">
        <v>730</v>
      </c>
    </row>
    <row r="49" spans="2:5" ht="10.5" customHeight="1">
      <c r="B49" s="1" t="s">
        <v>759</v>
      </c>
      <c r="C49" s="1" t="s">
        <v>790</v>
      </c>
      <c r="D49">
        <v>2025</v>
      </c>
      <c r="E49" t="s">
        <v>730</v>
      </c>
    </row>
    <row r="50" spans="2:5" ht="10.5" customHeight="1">
      <c r="B50" s="1" t="s">
        <v>759</v>
      </c>
      <c r="C50" s="1" t="s">
        <v>791</v>
      </c>
      <c r="D50">
        <v>2025</v>
      </c>
      <c r="E50" t="s">
        <v>730</v>
      </c>
    </row>
    <row r="51" spans="2:5" ht="10.5" customHeight="1">
      <c r="B51" s="1" t="s">
        <v>759</v>
      </c>
      <c r="C51" s="1" t="s">
        <v>792</v>
      </c>
      <c r="D51">
        <v>2025</v>
      </c>
      <c r="E51" t="s">
        <v>730</v>
      </c>
    </row>
    <row r="52" spans="2:5" ht="10.5" customHeight="1">
      <c r="B52" s="1" t="s">
        <v>759</v>
      </c>
      <c r="C52" s="1" t="s">
        <v>793</v>
      </c>
      <c r="D52">
        <v>2025</v>
      </c>
      <c r="E52" t="s">
        <v>730</v>
      </c>
    </row>
    <row r="53" spans="2:5" ht="10.5" customHeight="1">
      <c r="B53" s="1" t="s">
        <v>759</v>
      </c>
      <c r="C53" s="1" t="s">
        <v>794</v>
      </c>
      <c r="D53">
        <v>2025</v>
      </c>
      <c r="E53" t="s">
        <v>730</v>
      </c>
    </row>
    <row r="54" spans="2:5" ht="10.5" customHeight="1">
      <c r="B54" s="1" t="s">
        <v>759</v>
      </c>
      <c r="C54" s="1" t="s">
        <v>795</v>
      </c>
      <c r="D54">
        <v>2025</v>
      </c>
      <c r="E54" t="s">
        <v>730</v>
      </c>
    </row>
    <row r="55" spans="2:5" ht="10.5" customHeight="1">
      <c r="B55" s="1" t="s">
        <v>759</v>
      </c>
      <c r="C55" s="1" t="s">
        <v>796</v>
      </c>
      <c r="D55">
        <v>2025</v>
      </c>
      <c r="E55" t="s">
        <v>730</v>
      </c>
    </row>
  </sheetData>
  <sheetProtection insertRows="0" deleteColumns="0" deleteRows="0" sort="0" autoFilter="0"/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:B2"/>
  <sheetViews>
    <sheetView showGridLines="0" zoomScale="80" workbookViewId="0"/>
  </sheetViews>
  <sheetFormatPr defaultRowHeight="10.5" customHeight="1"/>
  <cols>
    <col min="1" max="1" width="9.140625" style="1"/>
  </cols>
  <sheetData>
    <row r="1" spans="1:2" ht="10.5" customHeight="1">
      <c r="A1" s="1" t="s">
        <v>797</v>
      </c>
      <c r="B1" t="s">
        <v>798</v>
      </c>
    </row>
    <row r="2" spans="1:2" ht="10.5" customHeight="1">
      <c r="A2" s="1" t="s">
        <v>799</v>
      </c>
      <c r="B2" t="s">
        <v>517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:EI99"/>
  <sheetViews>
    <sheetView showGridLines="0" zoomScale="80" workbookViewId="0"/>
  </sheetViews>
  <sheetFormatPr defaultRowHeight="10.5" customHeight="1"/>
  <cols>
    <col min="1" max="1" width="9.140625" style="1"/>
  </cols>
  <sheetData>
    <row r="1" spans="1:139" ht="11.25" customHeight="1">
      <c r="A1" s="8"/>
      <c r="DQ1" t="s">
        <v>800</v>
      </c>
      <c r="DR1" s="152" t="s">
        <v>801</v>
      </c>
      <c r="DS1" s="152" t="s">
        <v>64</v>
      </c>
      <c r="DT1" s="152" t="s">
        <v>802</v>
      </c>
      <c r="DU1" s="152" t="s">
        <v>67</v>
      </c>
      <c r="DV1" s="152" t="s">
        <v>69</v>
      </c>
      <c r="DW1" s="152" t="s">
        <v>32</v>
      </c>
      <c r="DX1" t="s">
        <v>33</v>
      </c>
      <c r="DY1" t="s">
        <v>36</v>
      </c>
      <c r="DZ1" t="s">
        <v>39</v>
      </c>
      <c r="EA1" t="s">
        <v>42</v>
      </c>
      <c r="EB1" s="152" t="s">
        <v>803</v>
      </c>
      <c r="EC1" s="152" t="s">
        <v>804</v>
      </c>
      <c r="ED1" s="152" t="s">
        <v>805</v>
      </c>
      <c r="EE1" s="152" t="s">
        <v>806</v>
      </c>
      <c r="EF1" t="s">
        <v>807</v>
      </c>
      <c r="EG1" s="152" t="s">
        <v>808</v>
      </c>
      <c r="EH1" s="152" t="s">
        <v>809</v>
      </c>
      <c r="EI1" s="152" t="s">
        <v>810</v>
      </c>
    </row>
    <row r="2" spans="1:139" ht="10.5" customHeight="1">
      <c r="DQ2" t="s">
        <v>811</v>
      </c>
      <c r="DR2" t="s">
        <v>812</v>
      </c>
      <c r="DS2" t="s">
        <v>813</v>
      </c>
      <c r="DT2" t="s">
        <v>814</v>
      </c>
      <c r="DU2" t="s">
        <v>815</v>
      </c>
      <c r="DV2" t="s">
        <v>816</v>
      </c>
      <c r="DW2" t="s">
        <v>32</v>
      </c>
      <c r="DX2" t="s">
        <v>817</v>
      </c>
      <c r="DY2" t="s">
        <v>818</v>
      </c>
      <c r="DZ2" t="s">
        <v>819</v>
      </c>
      <c r="EA2" t="s">
        <v>820</v>
      </c>
      <c r="EB2" t="s">
        <v>821</v>
      </c>
      <c r="EC2" t="s">
        <v>822</v>
      </c>
      <c r="ED2" t="s">
        <v>823</v>
      </c>
      <c r="EE2" t="s">
        <v>824</v>
      </c>
      <c r="EF2" t="s">
        <v>759</v>
      </c>
      <c r="EG2" t="s">
        <v>825</v>
      </c>
      <c r="EH2" t="s">
        <v>826</v>
      </c>
      <c r="EI2" t="s">
        <v>827</v>
      </c>
    </row>
    <row r="3" spans="1:139" ht="10.5" customHeight="1">
      <c r="DR3" t="s">
        <v>18</v>
      </c>
      <c r="DW3">
        <v>28819374</v>
      </c>
      <c r="DX3" t="s">
        <v>828</v>
      </c>
      <c r="DY3" t="s">
        <v>829</v>
      </c>
      <c r="DZ3" t="s">
        <v>830</v>
      </c>
      <c r="EA3" t="s">
        <v>831</v>
      </c>
      <c r="EB3" s="153">
        <v>41765</v>
      </c>
      <c r="EF3" t="s">
        <v>767</v>
      </c>
      <c r="EG3" t="s">
        <v>832</v>
      </c>
      <c r="EI3" t="s">
        <v>833</v>
      </c>
    </row>
    <row r="4" spans="1:139" ht="10.5" customHeight="1">
      <c r="DR4" t="s">
        <v>18</v>
      </c>
      <c r="DW4">
        <v>30892006</v>
      </c>
      <c r="DX4" t="s">
        <v>834</v>
      </c>
      <c r="DY4" t="s">
        <v>835</v>
      </c>
      <c r="DZ4" t="s">
        <v>836</v>
      </c>
      <c r="EA4" t="s">
        <v>837</v>
      </c>
      <c r="EB4" s="153">
        <v>42662</v>
      </c>
      <c r="EF4" t="s">
        <v>766</v>
      </c>
      <c r="EG4" t="s">
        <v>838</v>
      </c>
      <c r="EI4" t="s">
        <v>833</v>
      </c>
    </row>
    <row r="5" spans="1:139" ht="10.5" customHeight="1">
      <c r="DR5" t="s">
        <v>18</v>
      </c>
      <c r="DW5">
        <v>28796046</v>
      </c>
      <c r="DX5" t="s">
        <v>839</v>
      </c>
      <c r="DY5" t="s">
        <v>840</v>
      </c>
      <c r="DZ5" t="s">
        <v>841</v>
      </c>
      <c r="EA5" t="s">
        <v>842</v>
      </c>
      <c r="EF5" t="s">
        <v>764</v>
      </c>
      <c r="EG5" t="s">
        <v>843</v>
      </c>
      <c r="EI5" t="s">
        <v>833</v>
      </c>
    </row>
    <row r="6" spans="1:139" ht="10.5" customHeight="1">
      <c r="DR6" t="s">
        <v>18</v>
      </c>
      <c r="DW6">
        <v>26522777</v>
      </c>
      <c r="DX6" t="s">
        <v>844</v>
      </c>
      <c r="DY6" t="s">
        <v>845</v>
      </c>
      <c r="DZ6" t="s">
        <v>846</v>
      </c>
      <c r="EA6" t="s">
        <v>847</v>
      </c>
      <c r="EB6" s="153">
        <v>38534</v>
      </c>
      <c r="EF6" t="s">
        <v>767</v>
      </c>
      <c r="EG6" t="s">
        <v>832</v>
      </c>
      <c r="EI6" t="s">
        <v>833</v>
      </c>
    </row>
    <row r="7" spans="1:139" ht="10.5" customHeight="1">
      <c r="DR7" t="s">
        <v>18</v>
      </c>
      <c r="DW7">
        <v>26318885</v>
      </c>
      <c r="DX7" t="s">
        <v>848</v>
      </c>
      <c r="DY7" t="s">
        <v>849</v>
      </c>
      <c r="DZ7" t="s">
        <v>850</v>
      </c>
      <c r="EA7" t="s">
        <v>851</v>
      </c>
      <c r="EF7" t="s">
        <v>764</v>
      </c>
      <c r="EG7" t="s">
        <v>843</v>
      </c>
      <c r="EI7" t="s">
        <v>833</v>
      </c>
    </row>
    <row r="8" spans="1:139" ht="10.5" customHeight="1">
      <c r="DR8" t="s">
        <v>18</v>
      </c>
      <c r="DW8">
        <v>31341806</v>
      </c>
      <c r="DX8" t="s">
        <v>852</v>
      </c>
      <c r="DY8" t="s">
        <v>853</v>
      </c>
      <c r="DZ8" t="s">
        <v>854</v>
      </c>
      <c r="EA8" t="s">
        <v>855</v>
      </c>
      <c r="EF8" t="s">
        <v>767</v>
      </c>
      <c r="EG8" t="s">
        <v>832</v>
      </c>
      <c r="EI8" t="s">
        <v>833</v>
      </c>
    </row>
    <row r="9" spans="1:139" ht="10.5" customHeight="1">
      <c r="DR9" t="s">
        <v>18</v>
      </c>
      <c r="DW9">
        <v>26318876</v>
      </c>
      <c r="DX9" t="s">
        <v>856</v>
      </c>
      <c r="DY9" t="s">
        <v>857</v>
      </c>
      <c r="DZ9" t="s">
        <v>858</v>
      </c>
      <c r="EA9" t="s">
        <v>859</v>
      </c>
      <c r="EF9" t="s">
        <v>767</v>
      </c>
      <c r="EG9" t="s">
        <v>832</v>
      </c>
      <c r="EI9" t="s">
        <v>833</v>
      </c>
    </row>
    <row r="10" spans="1:139" ht="10.5" customHeight="1">
      <c r="DR10" t="s">
        <v>18</v>
      </c>
      <c r="DW10">
        <v>26322163</v>
      </c>
      <c r="DX10" t="s">
        <v>860</v>
      </c>
      <c r="DY10" t="s">
        <v>861</v>
      </c>
      <c r="DZ10" t="s">
        <v>862</v>
      </c>
      <c r="EA10" t="s">
        <v>863</v>
      </c>
      <c r="EF10" t="s">
        <v>49</v>
      </c>
      <c r="EG10" t="s">
        <v>864</v>
      </c>
      <c r="EI10" t="s">
        <v>833</v>
      </c>
    </row>
    <row r="11" spans="1:139" ht="10.5" customHeight="1">
      <c r="DR11" t="s">
        <v>18</v>
      </c>
      <c r="DW11">
        <v>30814076</v>
      </c>
      <c r="DX11" t="s">
        <v>865</v>
      </c>
      <c r="DY11" t="s">
        <v>866</v>
      </c>
      <c r="DZ11" t="s">
        <v>867</v>
      </c>
      <c r="EA11" t="s">
        <v>868</v>
      </c>
      <c r="EF11" t="s">
        <v>767</v>
      </c>
      <c r="EG11" t="s">
        <v>832</v>
      </c>
      <c r="EI11" t="s">
        <v>833</v>
      </c>
    </row>
    <row r="12" spans="1:139" ht="10.5" customHeight="1">
      <c r="DR12" t="s">
        <v>18</v>
      </c>
      <c r="DW12">
        <v>26500047</v>
      </c>
      <c r="DX12" t="s">
        <v>869</v>
      </c>
      <c r="DY12" t="s">
        <v>870</v>
      </c>
      <c r="DZ12" t="s">
        <v>858</v>
      </c>
      <c r="EA12" t="s">
        <v>871</v>
      </c>
      <c r="EB12" s="153">
        <v>37244</v>
      </c>
      <c r="EF12" t="s">
        <v>767</v>
      </c>
      <c r="EG12" t="s">
        <v>832</v>
      </c>
      <c r="EI12" t="s">
        <v>833</v>
      </c>
    </row>
    <row r="13" spans="1:139" ht="10.5" customHeight="1">
      <c r="DR13" t="s">
        <v>18</v>
      </c>
      <c r="DW13">
        <v>30386736</v>
      </c>
      <c r="DX13" t="s">
        <v>872</v>
      </c>
      <c r="DY13" t="s">
        <v>873</v>
      </c>
      <c r="DZ13" t="s">
        <v>874</v>
      </c>
      <c r="EA13" t="s">
        <v>875</v>
      </c>
      <c r="EF13" t="s">
        <v>49</v>
      </c>
      <c r="EG13" t="s">
        <v>864</v>
      </c>
      <c r="EI13" t="s">
        <v>833</v>
      </c>
    </row>
    <row r="14" spans="1:139" ht="10.5" customHeight="1">
      <c r="DR14" t="s">
        <v>18</v>
      </c>
      <c r="DW14">
        <v>26457273</v>
      </c>
      <c r="DX14" t="s">
        <v>187</v>
      </c>
      <c r="DY14" t="s">
        <v>190</v>
      </c>
      <c r="DZ14" t="s">
        <v>191</v>
      </c>
      <c r="EA14" t="s">
        <v>189</v>
      </c>
      <c r="EF14" t="s">
        <v>49</v>
      </c>
      <c r="EG14" t="s">
        <v>864</v>
      </c>
      <c r="EI14" t="s">
        <v>833</v>
      </c>
    </row>
    <row r="15" spans="1:139" ht="10.5" customHeight="1">
      <c r="DR15" t="s">
        <v>18</v>
      </c>
      <c r="DW15">
        <v>26436886</v>
      </c>
      <c r="DX15" t="s">
        <v>876</v>
      </c>
      <c r="DY15" t="s">
        <v>877</v>
      </c>
      <c r="DZ15" t="s">
        <v>40</v>
      </c>
      <c r="EA15" t="s">
        <v>878</v>
      </c>
      <c r="EF15" t="s">
        <v>49</v>
      </c>
      <c r="EG15" t="s">
        <v>864</v>
      </c>
      <c r="EI15" t="s">
        <v>833</v>
      </c>
    </row>
    <row r="16" spans="1:139" ht="10.5" customHeight="1">
      <c r="DR16" t="s">
        <v>18</v>
      </c>
      <c r="DW16">
        <v>31424139</v>
      </c>
      <c r="DX16" t="s">
        <v>879</v>
      </c>
      <c r="DY16" t="s">
        <v>880</v>
      </c>
      <c r="DZ16" t="s">
        <v>881</v>
      </c>
      <c r="EA16" t="s">
        <v>882</v>
      </c>
      <c r="EF16" t="s">
        <v>767</v>
      </c>
      <c r="EG16" t="s">
        <v>832</v>
      </c>
      <c r="EI16" t="s">
        <v>833</v>
      </c>
    </row>
    <row r="17" spans="122:139" ht="10.5" customHeight="1">
      <c r="DR17" t="s">
        <v>18</v>
      </c>
      <c r="DW17">
        <v>26465362</v>
      </c>
      <c r="DX17" t="s">
        <v>883</v>
      </c>
      <c r="DY17" t="s">
        <v>884</v>
      </c>
      <c r="DZ17" t="s">
        <v>885</v>
      </c>
      <c r="EA17" t="s">
        <v>886</v>
      </c>
      <c r="EF17" t="s">
        <v>49</v>
      </c>
      <c r="EG17" t="s">
        <v>864</v>
      </c>
      <c r="EI17" t="s">
        <v>833</v>
      </c>
    </row>
    <row r="18" spans="122:139" ht="10.5" customHeight="1">
      <c r="DR18" t="s">
        <v>18</v>
      </c>
      <c r="DW18">
        <v>28056565</v>
      </c>
      <c r="DX18" t="s">
        <v>887</v>
      </c>
      <c r="DY18" t="s">
        <v>888</v>
      </c>
      <c r="DZ18" t="s">
        <v>258</v>
      </c>
      <c r="EA18" t="s">
        <v>889</v>
      </c>
      <c r="EB18" s="153">
        <v>38798</v>
      </c>
      <c r="EF18" t="s">
        <v>49</v>
      </c>
      <c r="EG18" t="s">
        <v>864</v>
      </c>
      <c r="EI18" t="s">
        <v>833</v>
      </c>
    </row>
    <row r="19" spans="122:139" ht="10.5" customHeight="1">
      <c r="DR19" t="s">
        <v>18</v>
      </c>
      <c r="DW19">
        <v>26526767</v>
      </c>
      <c r="DX19" t="s">
        <v>890</v>
      </c>
      <c r="DY19" t="s">
        <v>891</v>
      </c>
      <c r="DZ19" t="s">
        <v>892</v>
      </c>
      <c r="EA19" t="s">
        <v>893</v>
      </c>
      <c r="EF19" t="s">
        <v>49</v>
      </c>
      <c r="EG19" t="s">
        <v>864</v>
      </c>
      <c r="EI19" t="s">
        <v>833</v>
      </c>
    </row>
    <row r="20" spans="122:139" ht="10.5" customHeight="1">
      <c r="DR20" t="s">
        <v>18</v>
      </c>
      <c r="DW20">
        <v>26499763</v>
      </c>
      <c r="DX20" t="s">
        <v>207</v>
      </c>
      <c r="DY20" t="s">
        <v>210</v>
      </c>
      <c r="DZ20" t="s">
        <v>211</v>
      </c>
      <c r="EA20" t="s">
        <v>209</v>
      </c>
      <c r="EF20" t="s">
        <v>49</v>
      </c>
      <c r="EG20" t="s">
        <v>864</v>
      </c>
      <c r="EI20" t="s">
        <v>833</v>
      </c>
    </row>
    <row r="21" spans="122:139" ht="10.5" customHeight="1">
      <c r="DR21" t="s">
        <v>18</v>
      </c>
      <c r="DW21">
        <v>27094684</v>
      </c>
      <c r="DX21" t="s">
        <v>894</v>
      </c>
      <c r="DY21" t="s">
        <v>895</v>
      </c>
      <c r="DZ21" t="s">
        <v>841</v>
      </c>
      <c r="EA21" t="s">
        <v>896</v>
      </c>
      <c r="EF21" t="s">
        <v>767</v>
      </c>
      <c r="EG21" t="s">
        <v>832</v>
      </c>
      <c r="EI21" t="s">
        <v>833</v>
      </c>
    </row>
    <row r="22" spans="122:139" ht="10.5" customHeight="1">
      <c r="DR22" t="s">
        <v>18</v>
      </c>
      <c r="DW22">
        <v>26837653</v>
      </c>
      <c r="DX22" t="s">
        <v>897</v>
      </c>
      <c r="DY22" t="s">
        <v>898</v>
      </c>
      <c r="DZ22" t="s">
        <v>899</v>
      </c>
      <c r="EA22" t="s">
        <v>900</v>
      </c>
      <c r="EF22" t="s">
        <v>767</v>
      </c>
      <c r="EG22" t="s">
        <v>832</v>
      </c>
      <c r="EI22" t="s">
        <v>833</v>
      </c>
    </row>
    <row r="23" spans="122:139" ht="10.5" customHeight="1">
      <c r="DR23" t="s">
        <v>18</v>
      </c>
      <c r="DW23">
        <v>31694118</v>
      </c>
      <c r="DX23" t="s">
        <v>901</v>
      </c>
      <c r="DY23" t="s">
        <v>902</v>
      </c>
      <c r="DZ23" t="s">
        <v>903</v>
      </c>
      <c r="EA23" t="s">
        <v>904</v>
      </c>
      <c r="EB23" s="153">
        <v>45012</v>
      </c>
      <c r="EF23" t="s">
        <v>767</v>
      </c>
      <c r="EG23" t="s">
        <v>832</v>
      </c>
      <c r="EI23" t="s">
        <v>833</v>
      </c>
    </row>
    <row r="24" spans="122:139" ht="10.5" customHeight="1">
      <c r="DR24" t="s">
        <v>18</v>
      </c>
      <c r="DW24">
        <v>26801575</v>
      </c>
      <c r="DX24" t="s">
        <v>905</v>
      </c>
      <c r="DY24" t="s">
        <v>906</v>
      </c>
      <c r="DZ24" t="s">
        <v>907</v>
      </c>
      <c r="EA24" t="s">
        <v>908</v>
      </c>
      <c r="EB24" s="153">
        <v>39335</v>
      </c>
      <c r="EF24" t="s">
        <v>767</v>
      </c>
      <c r="EG24" t="s">
        <v>832</v>
      </c>
      <c r="EI24" t="s">
        <v>833</v>
      </c>
    </row>
    <row r="25" spans="122:139" ht="10.5" customHeight="1">
      <c r="DR25" t="s">
        <v>18</v>
      </c>
      <c r="DW25">
        <v>26613700</v>
      </c>
      <c r="DX25" t="s">
        <v>909</v>
      </c>
      <c r="DY25" t="s">
        <v>910</v>
      </c>
      <c r="DZ25" t="s">
        <v>911</v>
      </c>
      <c r="EA25" t="s">
        <v>912</v>
      </c>
      <c r="EF25" t="s">
        <v>767</v>
      </c>
      <c r="EG25" t="s">
        <v>832</v>
      </c>
      <c r="EI25" t="s">
        <v>833</v>
      </c>
    </row>
    <row r="26" spans="122:139" ht="10.5" customHeight="1">
      <c r="DR26" t="s">
        <v>18</v>
      </c>
      <c r="DW26">
        <v>31686694</v>
      </c>
      <c r="DX26" t="s">
        <v>913</v>
      </c>
      <c r="DY26" t="s">
        <v>914</v>
      </c>
      <c r="DZ26" t="s">
        <v>881</v>
      </c>
      <c r="EA26" t="s">
        <v>915</v>
      </c>
      <c r="EF26" t="s">
        <v>767</v>
      </c>
      <c r="EG26" t="s">
        <v>832</v>
      </c>
      <c r="EI26" t="s">
        <v>833</v>
      </c>
    </row>
    <row r="27" spans="122:139" ht="10.5" customHeight="1">
      <c r="DR27" t="s">
        <v>18</v>
      </c>
      <c r="DW27">
        <v>30898982</v>
      </c>
      <c r="DX27" t="s">
        <v>916</v>
      </c>
      <c r="DY27" t="s">
        <v>917</v>
      </c>
      <c r="DZ27" t="s">
        <v>918</v>
      </c>
      <c r="EA27" t="s">
        <v>919</v>
      </c>
      <c r="EF27" t="s">
        <v>767</v>
      </c>
      <c r="EG27" t="s">
        <v>832</v>
      </c>
      <c r="EI27" t="s">
        <v>833</v>
      </c>
    </row>
    <row r="28" spans="122:139" ht="10.5" customHeight="1">
      <c r="DR28" t="s">
        <v>18</v>
      </c>
      <c r="DW28">
        <v>27855290</v>
      </c>
      <c r="DX28" t="s">
        <v>920</v>
      </c>
      <c r="DY28" t="s">
        <v>921</v>
      </c>
      <c r="DZ28" t="s">
        <v>922</v>
      </c>
      <c r="EA28" t="s">
        <v>923</v>
      </c>
      <c r="EB28" s="153">
        <v>38000</v>
      </c>
      <c r="EF28" t="s">
        <v>767</v>
      </c>
      <c r="EG28" t="s">
        <v>832</v>
      </c>
      <c r="EI28" t="s">
        <v>833</v>
      </c>
    </row>
    <row r="29" spans="122:139" ht="10.5" customHeight="1">
      <c r="DR29" t="s">
        <v>18</v>
      </c>
      <c r="DW29">
        <v>31618392</v>
      </c>
      <c r="DX29" t="s">
        <v>924</v>
      </c>
      <c r="DY29" t="s">
        <v>925</v>
      </c>
      <c r="DZ29" t="s">
        <v>926</v>
      </c>
      <c r="EA29" t="s">
        <v>927</v>
      </c>
      <c r="EB29" s="153">
        <v>44826</v>
      </c>
      <c r="EF29" t="s">
        <v>767</v>
      </c>
      <c r="EG29" t="s">
        <v>832</v>
      </c>
      <c r="EI29" t="s">
        <v>833</v>
      </c>
    </row>
    <row r="30" spans="122:139" ht="10.5" customHeight="1">
      <c r="DR30" t="s">
        <v>18</v>
      </c>
      <c r="DW30">
        <v>26559006</v>
      </c>
      <c r="DX30" t="s">
        <v>928</v>
      </c>
      <c r="DY30" t="s">
        <v>929</v>
      </c>
      <c r="DZ30" t="s">
        <v>930</v>
      </c>
      <c r="EA30" t="s">
        <v>931</v>
      </c>
      <c r="EF30" t="s">
        <v>767</v>
      </c>
      <c r="EG30" t="s">
        <v>832</v>
      </c>
      <c r="EI30" t="s">
        <v>833</v>
      </c>
    </row>
    <row r="31" spans="122:139" ht="10.5" customHeight="1">
      <c r="DR31" t="s">
        <v>18</v>
      </c>
      <c r="DW31">
        <v>30920367</v>
      </c>
      <c r="DX31" t="s">
        <v>932</v>
      </c>
      <c r="DY31" t="s">
        <v>933</v>
      </c>
      <c r="DZ31" t="s">
        <v>934</v>
      </c>
      <c r="EA31" t="s">
        <v>935</v>
      </c>
      <c r="EF31" t="s">
        <v>767</v>
      </c>
      <c r="EG31" t="s">
        <v>832</v>
      </c>
      <c r="EI31" t="s">
        <v>833</v>
      </c>
    </row>
    <row r="32" spans="122:139" ht="10.5" customHeight="1">
      <c r="DR32" t="s">
        <v>18</v>
      </c>
      <c r="DW32">
        <v>31340189</v>
      </c>
      <c r="DX32" t="s">
        <v>936</v>
      </c>
      <c r="DY32" t="s">
        <v>937</v>
      </c>
      <c r="DZ32" t="s">
        <v>850</v>
      </c>
      <c r="EA32" t="s">
        <v>938</v>
      </c>
      <c r="EF32" t="s">
        <v>767</v>
      </c>
      <c r="EG32" t="s">
        <v>832</v>
      </c>
      <c r="EI32" t="s">
        <v>833</v>
      </c>
    </row>
    <row r="33" spans="122:139" ht="10.5" customHeight="1">
      <c r="DR33" t="s">
        <v>18</v>
      </c>
      <c r="DW33">
        <v>31077220</v>
      </c>
      <c r="DX33" t="s">
        <v>939</v>
      </c>
      <c r="DY33" t="s">
        <v>940</v>
      </c>
      <c r="DZ33" t="s">
        <v>911</v>
      </c>
      <c r="EA33" t="s">
        <v>941</v>
      </c>
      <c r="EF33" t="s">
        <v>767</v>
      </c>
      <c r="EG33" t="s">
        <v>832</v>
      </c>
      <c r="EI33" t="s">
        <v>833</v>
      </c>
    </row>
    <row r="34" spans="122:139" ht="10.5" customHeight="1">
      <c r="DR34" t="s">
        <v>18</v>
      </c>
      <c r="DW34">
        <v>28147378</v>
      </c>
      <c r="DX34" t="s">
        <v>942</v>
      </c>
      <c r="DY34" t="s">
        <v>943</v>
      </c>
      <c r="DZ34" t="s">
        <v>944</v>
      </c>
      <c r="EA34" t="s">
        <v>945</v>
      </c>
      <c r="EF34" t="s">
        <v>767</v>
      </c>
      <c r="EG34" t="s">
        <v>832</v>
      </c>
      <c r="EI34" t="s">
        <v>833</v>
      </c>
    </row>
    <row r="35" spans="122:139" ht="10.5" customHeight="1">
      <c r="DR35" t="s">
        <v>18</v>
      </c>
      <c r="DW35">
        <v>31341666</v>
      </c>
      <c r="DX35" t="s">
        <v>946</v>
      </c>
      <c r="DY35" t="s">
        <v>947</v>
      </c>
      <c r="DZ35" t="s">
        <v>930</v>
      </c>
      <c r="EA35" t="s">
        <v>948</v>
      </c>
      <c r="EF35" t="s">
        <v>767</v>
      </c>
      <c r="EG35" t="s">
        <v>832</v>
      </c>
      <c r="EI35" t="s">
        <v>833</v>
      </c>
    </row>
    <row r="36" spans="122:139" ht="10.5" customHeight="1">
      <c r="DR36" t="s">
        <v>18</v>
      </c>
      <c r="DW36">
        <v>26793317</v>
      </c>
      <c r="DX36" t="s">
        <v>949</v>
      </c>
      <c r="DY36" t="s">
        <v>950</v>
      </c>
      <c r="DZ36" t="s">
        <v>951</v>
      </c>
      <c r="EA36" t="s">
        <v>952</v>
      </c>
      <c r="EF36" t="s">
        <v>767</v>
      </c>
      <c r="EG36" t="s">
        <v>832</v>
      </c>
      <c r="EI36" t="s">
        <v>833</v>
      </c>
    </row>
    <row r="37" spans="122:139" ht="10.5" customHeight="1">
      <c r="DR37" t="s">
        <v>18</v>
      </c>
      <c r="DW37">
        <v>31596823</v>
      </c>
      <c r="DX37" t="s">
        <v>953</v>
      </c>
      <c r="DY37" t="s">
        <v>954</v>
      </c>
      <c r="DZ37" t="s">
        <v>885</v>
      </c>
      <c r="EA37" t="s">
        <v>955</v>
      </c>
      <c r="EF37" t="s">
        <v>767</v>
      </c>
      <c r="EG37" t="s">
        <v>832</v>
      </c>
      <c r="EI37" t="s">
        <v>833</v>
      </c>
    </row>
    <row r="38" spans="122:139" ht="10.5" customHeight="1">
      <c r="DR38" t="s">
        <v>18</v>
      </c>
      <c r="DW38">
        <v>26318850</v>
      </c>
      <c r="DX38" t="s">
        <v>956</v>
      </c>
      <c r="DY38" t="s">
        <v>957</v>
      </c>
      <c r="DZ38" t="s">
        <v>958</v>
      </c>
      <c r="EA38" t="s">
        <v>959</v>
      </c>
      <c r="EF38" t="s">
        <v>767</v>
      </c>
      <c r="EG38" t="s">
        <v>832</v>
      </c>
      <c r="EI38" t="s">
        <v>833</v>
      </c>
    </row>
    <row r="39" spans="122:139" ht="10.5" customHeight="1">
      <c r="DR39" t="s">
        <v>18</v>
      </c>
      <c r="DW39">
        <v>26416221</v>
      </c>
      <c r="DX39" t="s">
        <v>960</v>
      </c>
      <c r="DY39" t="s">
        <v>961</v>
      </c>
      <c r="DZ39" t="s">
        <v>858</v>
      </c>
      <c r="EA39" t="s">
        <v>962</v>
      </c>
      <c r="EB39" s="153">
        <v>41031</v>
      </c>
      <c r="EF39" t="s">
        <v>767</v>
      </c>
      <c r="EG39" t="s">
        <v>832</v>
      </c>
      <c r="EI39" t="s">
        <v>833</v>
      </c>
    </row>
    <row r="40" spans="122:139" ht="10.5" customHeight="1">
      <c r="DR40" t="s">
        <v>18</v>
      </c>
      <c r="DW40">
        <v>30920448</v>
      </c>
      <c r="DX40" t="s">
        <v>963</v>
      </c>
      <c r="DY40" t="s">
        <v>964</v>
      </c>
      <c r="DZ40" t="s">
        <v>836</v>
      </c>
      <c r="EA40" t="s">
        <v>965</v>
      </c>
      <c r="EB40" s="153">
        <v>40436</v>
      </c>
      <c r="EF40" t="s">
        <v>767</v>
      </c>
      <c r="EG40" t="s">
        <v>832</v>
      </c>
      <c r="EI40" t="s">
        <v>833</v>
      </c>
    </row>
    <row r="41" spans="122:139" ht="10.5" customHeight="1">
      <c r="DR41" t="s">
        <v>18</v>
      </c>
      <c r="DW41">
        <v>26502786</v>
      </c>
      <c r="DX41" t="s">
        <v>966</v>
      </c>
      <c r="DY41" t="s">
        <v>967</v>
      </c>
      <c r="DZ41" t="s">
        <v>885</v>
      </c>
      <c r="EA41" t="s">
        <v>968</v>
      </c>
      <c r="EF41" t="s">
        <v>767</v>
      </c>
      <c r="EG41" t="s">
        <v>832</v>
      </c>
      <c r="EI41" t="s">
        <v>833</v>
      </c>
    </row>
    <row r="42" spans="122:139" ht="10.5" customHeight="1">
      <c r="DR42" t="s">
        <v>18</v>
      </c>
      <c r="DW42">
        <v>26497668</v>
      </c>
      <c r="DX42" t="s">
        <v>969</v>
      </c>
      <c r="DY42" t="s">
        <v>970</v>
      </c>
      <c r="DZ42" t="s">
        <v>971</v>
      </c>
      <c r="EA42" t="s">
        <v>972</v>
      </c>
      <c r="EB42" s="153">
        <v>39995</v>
      </c>
      <c r="EF42" t="s">
        <v>767</v>
      </c>
      <c r="EG42" t="s">
        <v>832</v>
      </c>
      <c r="EI42" t="s">
        <v>833</v>
      </c>
    </row>
    <row r="43" spans="122:139" ht="10.5" customHeight="1">
      <c r="DR43" t="s">
        <v>18</v>
      </c>
      <c r="DW43">
        <v>27805201</v>
      </c>
      <c r="DX43" t="s">
        <v>973</v>
      </c>
      <c r="DY43" t="s">
        <v>974</v>
      </c>
      <c r="DZ43" t="s">
        <v>836</v>
      </c>
      <c r="EA43" t="s">
        <v>975</v>
      </c>
      <c r="EB43" s="153">
        <v>41129</v>
      </c>
      <c r="EF43" t="s">
        <v>767</v>
      </c>
      <c r="EG43" t="s">
        <v>832</v>
      </c>
      <c r="EI43" t="s">
        <v>833</v>
      </c>
    </row>
    <row r="44" spans="122:139" ht="10.5" customHeight="1">
      <c r="DR44" t="s">
        <v>18</v>
      </c>
      <c r="DW44">
        <v>28175700</v>
      </c>
      <c r="DX44" t="s">
        <v>976</v>
      </c>
      <c r="DY44" t="s">
        <v>977</v>
      </c>
      <c r="DZ44" t="s">
        <v>978</v>
      </c>
      <c r="EA44" t="s">
        <v>979</v>
      </c>
      <c r="EF44" t="s">
        <v>767</v>
      </c>
      <c r="EG44" t="s">
        <v>832</v>
      </c>
      <c r="EI44" t="s">
        <v>833</v>
      </c>
    </row>
    <row r="45" spans="122:139" ht="10.5" customHeight="1">
      <c r="DR45" t="s">
        <v>18</v>
      </c>
      <c r="DW45">
        <v>31758667</v>
      </c>
      <c r="DX45" t="s">
        <v>980</v>
      </c>
      <c r="DY45" t="s">
        <v>981</v>
      </c>
      <c r="DZ45" t="s">
        <v>982</v>
      </c>
      <c r="EA45" t="s">
        <v>983</v>
      </c>
      <c r="EB45" s="153">
        <v>44972</v>
      </c>
      <c r="EF45" t="s">
        <v>767</v>
      </c>
      <c r="EG45" t="s">
        <v>832</v>
      </c>
      <c r="EI45" t="s">
        <v>833</v>
      </c>
    </row>
    <row r="46" spans="122:139" ht="10.5" customHeight="1">
      <c r="DR46" t="s">
        <v>18</v>
      </c>
      <c r="DW46">
        <v>31577906</v>
      </c>
      <c r="DX46" t="s">
        <v>984</v>
      </c>
      <c r="DY46" t="s">
        <v>985</v>
      </c>
      <c r="DZ46" t="s">
        <v>978</v>
      </c>
      <c r="EA46" t="s">
        <v>986</v>
      </c>
      <c r="EF46" t="s">
        <v>767</v>
      </c>
      <c r="EG46" t="s">
        <v>832</v>
      </c>
      <c r="EI46" t="s">
        <v>833</v>
      </c>
    </row>
    <row r="47" spans="122:139" ht="10.5" customHeight="1">
      <c r="DR47" t="s">
        <v>18</v>
      </c>
      <c r="DW47">
        <v>31089092</v>
      </c>
      <c r="DX47" t="s">
        <v>987</v>
      </c>
      <c r="DY47" t="s">
        <v>988</v>
      </c>
      <c r="DZ47" t="s">
        <v>989</v>
      </c>
      <c r="EA47" t="s">
        <v>990</v>
      </c>
      <c r="EF47" t="s">
        <v>767</v>
      </c>
      <c r="EG47" t="s">
        <v>832</v>
      </c>
      <c r="EI47" t="s">
        <v>833</v>
      </c>
    </row>
    <row r="48" spans="122:139" ht="10.5" customHeight="1">
      <c r="DR48" t="s">
        <v>18</v>
      </c>
      <c r="DW48">
        <v>30901463</v>
      </c>
      <c r="DX48" t="s">
        <v>991</v>
      </c>
      <c r="DY48" t="s">
        <v>992</v>
      </c>
      <c r="DZ48" t="s">
        <v>993</v>
      </c>
      <c r="EA48" t="s">
        <v>994</v>
      </c>
      <c r="EF48" t="s">
        <v>767</v>
      </c>
      <c r="EG48" t="s">
        <v>832</v>
      </c>
      <c r="EI48" t="s">
        <v>833</v>
      </c>
    </row>
    <row r="49" spans="122:139" ht="10.5" customHeight="1">
      <c r="DR49" t="s">
        <v>18</v>
      </c>
      <c r="DW49">
        <v>28494405</v>
      </c>
      <c r="DX49" t="s">
        <v>995</v>
      </c>
      <c r="DY49" t="s">
        <v>996</v>
      </c>
      <c r="DZ49" t="s">
        <v>899</v>
      </c>
      <c r="EA49" t="s">
        <v>997</v>
      </c>
      <c r="EF49" t="s">
        <v>767</v>
      </c>
      <c r="EG49" t="s">
        <v>832</v>
      </c>
      <c r="EI49" t="s">
        <v>833</v>
      </c>
    </row>
    <row r="50" spans="122:139" ht="10.5" customHeight="1">
      <c r="DR50" t="s">
        <v>18</v>
      </c>
      <c r="DW50">
        <v>28544300</v>
      </c>
      <c r="DX50" t="s">
        <v>998</v>
      </c>
      <c r="DY50" t="s">
        <v>999</v>
      </c>
      <c r="DZ50" t="s">
        <v>944</v>
      </c>
      <c r="EA50" t="s">
        <v>1000</v>
      </c>
      <c r="EF50" t="s">
        <v>49</v>
      </c>
      <c r="EG50" t="s">
        <v>864</v>
      </c>
      <c r="EI50" t="s">
        <v>833</v>
      </c>
    </row>
    <row r="51" spans="122:139" ht="10.5" customHeight="1">
      <c r="DR51" t="s">
        <v>18</v>
      </c>
      <c r="DW51">
        <v>28056573</v>
      </c>
      <c r="DX51" t="s">
        <v>1001</v>
      </c>
      <c r="DY51" t="s">
        <v>1002</v>
      </c>
      <c r="DZ51" t="s">
        <v>1003</v>
      </c>
      <c r="EA51" t="s">
        <v>1004</v>
      </c>
      <c r="EF51" t="s">
        <v>49</v>
      </c>
      <c r="EG51" t="s">
        <v>864</v>
      </c>
      <c r="EI51" t="s">
        <v>833</v>
      </c>
    </row>
    <row r="52" spans="122:139" ht="10.5" customHeight="1">
      <c r="DR52" t="s">
        <v>18</v>
      </c>
      <c r="DW52">
        <v>31337753</v>
      </c>
      <c r="DX52" t="s">
        <v>1005</v>
      </c>
      <c r="DY52" t="s">
        <v>1006</v>
      </c>
      <c r="DZ52" t="s">
        <v>1007</v>
      </c>
      <c r="EA52" t="s">
        <v>1008</v>
      </c>
      <c r="EF52" t="s">
        <v>764</v>
      </c>
      <c r="EG52" t="s">
        <v>843</v>
      </c>
      <c r="EI52" t="s">
        <v>833</v>
      </c>
    </row>
    <row r="53" spans="122:139" ht="10.5" customHeight="1">
      <c r="DR53" t="s">
        <v>18</v>
      </c>
      <c r="DW53">
        <v>31288485</v>
      </c>
      <c r="DX53" t="s">
        <v>1009</v>
      </c>
      <c r="DY53" t="s">
        <v>1010</v>
      </c>
      <c r="DZ53" t="s">
        <v>978</v>
      </c>
      <c r="EA53" t="s">
        <v>1011</v>
      </c>
      <c r="EF53" t="s">
        <v>766</v>
      </c>
      <c r="EG53" t="s">
        <v>838</v>
      </c>
      <c r="EI53" t="s">
        <v>833</v>
      </c>
    </row>
    <row r="54" spans="122:139" ht="10.5" customHeight="1">
      <c r="DR54" t="s">
        <v>18</v>
      </c>
      <c r="DW54">
        <v>30386768</v>
      </c>
      <c r="DX54" t="s">
        <v>1012</v>
      </c>
      <c r="DY54" t="s">
        <v>1013</v>
      </c>
      <c r="DZ54" t="s">
        <v>258</v>
      </c>
      <c r="EA54" t="s">
        <v>1014</v>
      </c>
      <c r="EB54" s="153">
        <v>42339</v>
      </c>
      <c r="EF54" t="s">
        <v>49</v>
      </c>
      <c r="EG54" t="s">
        <v>864</v>
      </c>
      <c r="EI54" t="s">
        <v>833</v>
      </c>
    </row>
    <row r="55" spans="122:139" ht="10.5" customHeight="1">
      <c r="DR55" t="s">
        <v>18</v>
      </c>
      <c r="DW55">
        <v>26555536</v>
      </c>
      <c r="DX55" t="s">
        <v>1015</v>
      </c>
      <c r="DY55" t="s">
        <v>1016</v>
      </c>
      <c r="DZ55" t="s">
        <v>258</v>
      </c>
      <c r="EA55" t="s">
        <v>1017</v>
      </c>
      <c r="EF55" t="s">
        <v>49</v>
      </c>
      <c r="EG55" t="s">
        <v>864</v>
      </c>
      <c r="EI55" t="s">
        <v>833</v>
      </c>
    </row>
    <row r="56" spans="122:139" ht="10.5" customHeight="1">
      <c r="DR56" t="s">
        <v>18</v>
      </c>
      <c r="DW56">
        <v>31341697</v>
      </c>
      <c r="DX56" t="s">
        <v>1018</v>
      </c>
      <c r="DY56" t="s">
        <v>1019</v>
      </c>
      <c r="DZ56" t="s">
        <v>1020</v>
      </c>
      <c r="EA56" t="s">
        <v>1021</v>
      </c>
      <c r="EF56" t="s">
        <v>767</v>
      </c>
      <c r="EG56" t="s">
        <v>832</v>
      </c>
      <c r="EI56" t="s">
        <v>833</v>
      </c>
    </row>
    <row r="57" spans="122:139" ht="10.5" customHeight="1">
      <c r="DR57" t="s">
        <v>18</v>
      </c>
      <c r="DW57">
        <v>26525135</v>
      </c>
      <c r="DX57" t="s">
        <v>1022</v>
      </c>
      <c r="DY57" t="s">
        <v>1023</v>
      </c>
      <c r="DZ57" t="s">
        <v>191</v>
      </c>
      <c r="EA57" t="s">
        <v>1024</v>
      </c>
      <c r="EF57" t="s">
        <v>771</v>
      </c>
      <c r="EG57" t="s">
        <v>1025</v>
      </c>
      <c r="EI57" t="s">
        <v>833</v>
      </c>
    </row>
    <row r="58" spans="122:139" ht="10.5" customHeight="1">
      <c r="DR58" t="s">
        <v>18</v>
      </c>
      <c r="DW58">
        <v>26525135</v>
      </c>
      <c r="DX58" t="s">
        <v>1022</v>
      </c>
      <c r="DY58" t="s">
        <v>1023</v>
      </c>
      <c r="DZ58" t="s">
        <v>191</v>
      </c>
      <c r="EA58" t="s">
        <v>1024</v>
      </c>
      <c r="EF58" t="s">
        <v>764</v>
      </c>
      <c r="EG58" t="s">
        <v>843</v>
      </c>
      <c r="EI58" t="s">
        <v>1026</v>
      </c>
    </row>
    <row r="59" spans="122:139" ht="10.5" customHeight="1">
      <c r="DR59" t="s">
        <v>18</v>
      </c>
      <c r="DW59">
        <v>26764871</v>
      </c>
      <c r="DX59" t="s">
        <v>1027</v>
      </c>
      <c r="DY59" t="s">
        <v>1028</v>
      </c>
      <c r="DZ59" t="s">
        <v>1029</v>
      </c>
      <c r="EA59" t="s">
        <v>1030</v>
      </c>
      <c r="EF59" t="s">
        <v>765</v>
      </c>
      <c r="EG59" t="s">
        <v>1031</v>
      </c>
      <c r="EI59" t="s">
        <v>833</v>
      </c>
    </row>
    <row r="60" spans="122:139" ht="10.5" customHeight="1">
      <c r="DR60" t="s">
        <v>18</v>
      </c>
      <c r="DW60">
        <v>31683224</v>
      </c>
      <c r="DX60" t="s">
        <v>1032</v>
      </c>
      <c r="DY60" t="s">
        <v>1033</v>
      </c>
      <c r="DZ60" t="s">
        <v>1034</v>
      </c>
      <c r="EA60" t="s">
        <v>1035</v>
      </c>
      <c r="EF60" t="s">
        <v>767</v>
      </c>
      <c r="EG60" t="s">
        <v>832</v>
      </c>
      <c r="EI60" t="s">
        <v>833</v>
      </c>
    </row>
    <row r="61" spans="122:139" ht="10.5" customHeight="1">
      <c r="DR61" t="s">
        <v>18</v>
      </c>
      <c r="DW61">
        <v>30387234</v>
      </c>
      <c r="DX61" t="s">
        <v>202</v>
      </c>
      <c r="DY61" t="s">
        <v>205</v>
      </c>
      <c r="DZ61" t="s">
        <v>206</v>
      </c>
      <c r="EA61" t="s">
        <v>204</v>
      </c>
      <c r="EB61" s="153">
        <v>42370</v>
      </c>
      <c r="EF61" t="s">
        <v>49</v>
      </c>
      <c r="EG61" t="s">
        <v>864</v>
      </c>
      <c r="EI61" t="s">
        <v>833</v>
      </c>
    </row>
    <row r="62" spans="122:139" ht="10.5" customHeight="1">
      <c r="DR62" t="s">
        <v>18</v>
      </c>
      <c r="DW62">
        <v>27567300</v>
      </c>
      <c r="DX62" t="s">
        <v>1036</v>
      </c>
      <c r="DY62" t="s">
        <v>1037</v>
      </c>
      <c r="DZ62" t="s">
        <v>1038</v>
      </c>
      <c r="EA62" t="s">
        <v>1039</v>
      </c>
      <c r="EF62" t="s">
        <v>49</v>
      </c>
      <c r="EG62" t="s">
        <v>864</v>
      </c>
      <c r="EI62" t="s">
        <v>833</v>
      </c>
    </row>
    <row r="63" spans="122:139" ht="10.5" customHeight="1">
      <c r="DR63" t="s">
        <v>18</v>
      </c>
      <c r="DW63">
        <v>30894567</v>
      </c>
      <c r="DX63" t="s">
        <v>1040</v>
      </c>
      <c r="DY63" t="s">
        <v>1041</v>
      </c>
      <c r="DZ63" t="s">
        <v>892</v>
      </c>
      <c r="EA63" t="s">
        <v>1042</v>
      </c>
      <c r="EB63" s="153">
        <v>42814</v>
      </c>
      <c r="EF63" t="s">
        <v>49</v>
      </c>
      <c r="EG63" t="s">
        <v>864</v>
      </c>
      <c r="EI63" t="s">
        <v>833</v>
      </c>
    </row>
    <row r="64" spans="122:139" ht="10.5" customHeight="1">
      <c r="DR64" t="s">
        <v>18</v>
      </c>
      <c r="DW64">
        <v>26465382</v>
      </c>
      <c r="DX64" t="s">
        <v>1043</v>
      </c>
      <c r="DY64" t="s">
        <v>1044</v>
      </c>
      <c r="DZ64" t="s">
        <v>206</v>
      </c>
      <c r="EA64" t="s">
        <v>1045</v>
      </c>
      <c r="EF64" t="s">
        <v>49</v>
      </c>
      <c r="EG64" t="s">
        <v>864</v>
      </c>
      <c r="EI64" t="s">
        <v>833</v>
      </c>
    </row>
    <row r="65" spans="122:139" ht="10.5" customHeight="1">
      <c r="DR65" t="s">
        <v>18</v>
      </c>
      <c r="DW65">
        <v>28460109</v>
      </c>
      <c r="DX65" t="s">
        <v>247</v>
      </c>
      <c r="DY65" t="s">
        <v>249</v>
      </c>
      <c r="DZ65" t="s">
        <v>250</v>
      </c>
      <c r="EA65" t="s">
        <v>248</v>
      </c>
      <c r="EF65" t="s">
        <v>49</v>
      </c>
      <c r="EG65" t="s">
        <v>864</v>
      </c>
      <c r="EI65" t="s">
        <v>833</v>
      </c>
    </row>
    <row r="66" spans="122:139" ht="10.5" customHeight="1">
      <c r="DR66" t="s">
        <v>18</v>
      </c>
      <c r="DW66">
        <v>26448728</v>
      </c>
      <c r="DX66" t="s">
        <v>1046</v>
      </c>
      <c r="DY66" t="s">
        <v>1047</v>
      </c>
      <c r="DZ66" t="s">
        <v>40</v>
      </c>
      <c r="EA66" t="s">
        <v>1048</v>
      </c>
      <c r="EF66" t="s">
        <v>779</v>
      </c>
      <c r="EG66" t="s">
        <v>1049</v>
      </c>
      <c r="EI66" t="s">
        <v>833</v>
      </c>
    </row>
    <row r="67" spans="122:139" ht="10.5" customHeight="1">
      <c r="DR67" t="s">
        <v>18</v>
      </c>
      <c r="DW67">
        <v>27016835</v>
      </c>
      <c r="DX67" t="s">
        <v>1050</v>
      </c>
      <c r="DY67" t="s">
        <v>1051</v>
      </c>
      <c r="DZ67" t="s">
        <v>40</v>
      </c>
      <c r="EA67" t="s">
        <v>1052</v>
      </c>
      <c r="EF67" t="s">
        <v>767</v>
      </c>
      <c r="EG67" t="s">
        <v>832</v>
      </c>
      <c r="EI67" t="s">
        <v>833</v>
      </c>
    </row>
    <row r="68" spans="122:139" ht="10.5" customHeight="1">
      <c r="DR68" t="s">
        <v>18</v>
      </c>
      <c r="DW68">
        <v>31513947</v>
      </c>
      <c r="DX68" t="s">
        <v>34</v>
      </c>
      <c r="DY68" t="s">
        <v>37</v>
      </c>
      <c r="DZ68" t="s">
        <v>40</v>
      </c>
      <c r="EA68" t="s">
        <v>43</v>
      </c>
      <c r="EF68" t="s">
        <v>49</v>
      </c>
      <c r="EG68" t="s">
        <v>864</v>
      </c>
      <c r="EI68" t="s">
        <v>833</v>
      </c>
    </row>
    <row r="69" spans="122:139" ht="10.5" customHeight="1">
      <c r="DR69" t="s">
        <v>18</v>
      </c>
      <c r="DW69">
        <v>31397120</v>
      </c>
      <c r="DX69" t="s">
        <v>1053</v>
      </c>
      <c r="DY69" t="s">
        <v>1054</v>
      </c>
      <c r="DZ69" t="s">
        <v>978</v>
      </c>
      <c r="EA69" t="s">
        <v>1055</v>
      </c>
      <c r="EF69" t="s">
        <v>764</v>
      </c>
      <c r="EG69" t="s">
        <v>843</v>
      </c>
      <c r="EI69" t="s">
        <v>833</v>
      </c>
    </row>
    <row r="70" spans="122:139" ht="10.5" customHeight="1">
      <c r="DR70" t="s">
        <v>18</v>
      </c>
      <c r="DW70">
        <v>30894589</v>
      </c>
      <c r="DX70" t="s">
        <v>192</v>
      </c>
      <c r="DY70" t="s">
        <v>195</v>
      </c>
      <c r="DZ70" t="s">
        <v>196</v>
      </c>
      <c r="EA70" t="s">
        <v>194</v>
      </c>
      <c r="EB70" s="153">
        <v>42816</v>
      </c>
      <c r="EF70" t="s">
        <v>49</v>
      </c>
      <c r="EG70" t="s">
        <v>864</v>
      </c>
      <c r="EI70" t="s">
        <v>833</v>
      </c>
    </row>
    <row r="71" spans="122:139" ht="10.5" customHeight="1">
      <c r="DR71" t="s">
        <v>18</v>
      </c>
      <c r="DW71">
        <v>30894585</v>
      </c>
      <c r="DX71" t="s">
        <v>251</v>
      </c>
      <c r="DY71" t="s">
        <v>253</v>
      </c>
      <c r="DZ71" t="s">
        <v>206</v>
      </c>
      <c r="EA71" t="s">
        <v>252</v>
      </c>
      <c r="EF71" t="s">
        <v>49</v>
      </c>
      <c r="EG71" t="s">
        <v>864</v>
      </c>
      <c r="EI71" t="s">
        <v>833</v>
      </c>
    </row>
    <row r="72" spans="122:139" ht="10.5" customHeight="1">
      <c r="DR72" t="s">
        <v>18</v>
      </c>
      <c r="DW72">
        <v>31336183</v>
      </c>
      <c r="DX72" t="s">
        <v>1056</v>
      </c>
      <c r="DY72" t="s">
        <v>1057</v>
      </c>
      <c r="DZ72" t="s">
        <v>978</v>
      </c>
      <c r="EA72" t="s">
        <v>1058</v>
      </c>
      <c r="EF72" t="s">
        <v>766</v>
      </c>
      <c r="EG72" t="s">
        <v>838</v>
      </c>
      <c r="EI72" t="s">
        <v>833</v>
      </c>
    </row>
    <row r="73" spans="122:139" ht="10.5" customHeight="1">
      <c r="DR73" t="s">
        <v>18</v>
      </c>
      <c r="DW73">
        <v>26449191</v>
      </c>
      <c r="DX73" t="s">
        <v>1059</v>
      </c>
      <c r="DY73" t="s">
        <v>1060</v>
      </c>
      <c r="DZ73" t="s">
        <v>1061</v>
      </c>
      <c r="EA73" t="s">
        <v>1062</v>
      </c>
      <c r="EF73" t="s">
        <v>765</v>
      </c>
      <c r="EG73" t="s">
        <v>1031</v>
      </c>
      <c r="EI73" t="s">
        <v>833</v>
      </c>
    </row>
    <row r="74" spans="122:139" ht="10.5" customHeight="1">
      <c r="DR74" t="s">
        <v>18</v>
      </c>
      <c r="DW74">
        <v>31183521</v>
      </c>
      <c r="DX74" t="s">
        <v>1063</v>
      </c>
      <c r="DY74" t="s">
        <v>1064</v>
      </c>
      <c r="DZ74" t="s">
        <v>892</v>
      </c>
      <c r="EA74" t="s">
        <v>1065</v>
      </c>
      <c r="EB74" s="153">
        <v>43307</v>
      </c>
      <c r="EF74" t="s">
        <v>49</v>
      </c>
      <c r="EG74" t="s">
        <v>864</v>
      </c>
      <c r="EI74" t="s">
        <v>833</v>
      </c>
    </row>
    <row r="75" spans="122:139" ht="10.5" customHeight="1">
      <c r="DR75" t="s">
        <v>18</v>
      </c>
      <c r="DW75">
        <v>30794770</v>
      </c>
      <c r="DX75" t="s">
        <v>1066</v>
      </c>
      <c r="DY75" t="s">
        <v>1067</v>
      </c>
      <c r="DZ75" t="s">
        <v>874</v>
      </c>
      <c r="EA75" t="s">
        <v>1068</v>
      </c>
      <c r="EB75" s="153">
        <v>42491</v>
      </c>
      <c r="EF75" t="s">
        <v>49</v>
      </c>
      <c r="EG75" t="s">
        <v>864</v>
      </c>
      <c r="EI75" t="s">
        <v>833</v>
      </c>
    </row>
    <row r="76" spans="122:139" ht="10.5" customHeight="1">
      <c r="DR76" t="s">
        <v>18</v>
      </c>
      <c r="DW76">
        <v>31598548</v>
      </c>
      <c r="DX76" t="s">
        <v>1069</v>
      </c>
      <c r="DY76" t="s">
        <v>1070</v>
      </c>
      <c r="DZ76" t="s">
        <v>1071</v>
      </c>
      <c r="EA76" t="s">
        <v>1072</v>
      </c>
      <c r="EF76" t="s">
        <v>49</v>
      </c>
      <c r="EG76" t="s">
        <v>864</v>
      </c>
      <c r="EI76" t="s">
        <v>833</v>
      </c>
    </row>
    <row r="77" spans="122:139" ht="10.5" customHeight="1">
      <c r="DR77" t="s">
        <v>18</v>
      </c>
      <c r="DW77">
        <v>26465372</v>
      </c>
      <c r="DX77" t="s">
        <v>1073</v>
      </c>
      <c r="DY77" t="s">
        <v>1074</v>
      </c>
      <c r="DZ77" t="s">
        <v>1061</v>
      </c>
      <c r="EA77" t="s">
        <v>1075</v>
      </c>
      <c r="EF77" t="s">
        <v>49</v>
      </c>
      <c r="EG77" t="s">
        <v>864</v>
      </c>
      <c r="EI77" t="s">
        <v>833</v>
      </c>
    </row>
    <row r="78" spans="122:139" ht="10.5" customHeight="1">
      <c r="DR78" t="s">
        <v>18</v>
      </c>
      <c r="DW78">
        <v>31527891</v>
      </c>
      <c r="DX78" t="s">
        <v>1076</v>
      </c>
      <c r="DY78" t="s">
        <v>1077</v>
      </c>
      <c r="DZ78" t="s">
        <v>899</v>
      </c>
      <c r="EA78" t="s">
        <v>1078</v>
      </c>
      <c r="EF78" t="s">
        <v>767</v>
      </c>
      <c r="EG78" t="s">
        <v>832</v>
      </c>
      <c r="EI78" t="s">
        <v>833</v>
      </c>
    </row>
    <row r="79" spans="122:139" ht="10.5" customHeight="1">
      <c r="DR79" t="s">
        <v>18</v>
      </c>
      <c r="DW79">
        <v>31687567</v>
      </c>
      <c r="DX79" t="s">
        <v>1079</v>
      </c>
      <c r="DY79" t="s">
        <v>1080</v>
      </c>
      <c r="DZ79" t="s">
        <v>1081</v>
      </c>
      <c r="EA79" t="s">
        <v>1082</v>
      </c>
      <c r="EB79" s="153">
        <v>41057</v>
      </c>
      <c r="EF79" t="s">
        <v>767</v>
      </c>
      <c r="EG79" t="s">
        <v>832</v>
      </c>
      <c r="EI79" t="s">
        <v>833</v>
      </c>
    </row>
    <row r="80" spans="122:139" ht="10.5" customHeight="1">
      <c r="DR80" t="s">
        <v>18</v>
      </c>
      <c r="DW80">
        <v>31590960</v>
      </c>
      <c r="DX80" t="s">
        <v>1083</v>
      </c>
      <c r="DY80" t="s">
        <v>1084</v>
      </c>
      <c r="DZ80" t="s">
        <v>1085</v>
      </c>
      <c r="EA80" t="s">
        <v>1086</v>
      </c>
      <c r="EF80" t="s">
        <v>766</v>
      </c>
      <c r="EG80" t="s">
        <v>838</v>
      </c>
      <c r="EI80" t="s">
        <v>833</v>
      </c>
    </row>
    <row r="81" spans="122:139" ht="10.5" customHeight="1">
      <c r="DR81" t="s">
        <v>18</v>
      </c>
      <c r="DW81">
        <v>31239172</v>
      </c>
      <c r="DX81" t="s">
        <v>254</v>
      </c>
      <c r="DY81" t="s">
        <v>257</v>
      </c>
      <c r="DZ81" t="s">
        <v>258</v>
      </c>
      <c r="EA81" t="s">
        <v>256</v>
      </c>
      <c r="EB81" s="153">
        <v>43465</v>
      </c>
      <c r="EF81" t="s">
        <v>49</v>
      </c>
      <c r="EG81" t="s">
        <v>864</v>
      </c>
      <c r="EI81" t="s">
        <v>833</v>
      </c>
    </row>
    <row r="82" spans="122:139" ht="10.5" customHeight="1">
      <c r="DR82" t="s">
        <v>18</v>
      </c>
      <c r="DW82">
        <v>31513951</v>
      </c>
      <c r="DX82" t="s">
        <v>1087</v>
      </c>
      <c r="DY82" t="s">
        <v>1088</v>
      </c>
      <c r="DZ82" t="s">
        <v>258</v>
      </c>
      <c r="EA82" t="s">
        <v>1089</v>
      </c>
      <c r="EF82" t="s">
        <v>49</v>
      </c>
      <c r="EG82" t="s">
        <v>864</v>
      </c>
      <c r="EI82" t="s">
        <v>833</v>
      </c>
    </row>
    <row r="83" spans="122:139" ht="10.5" customHeight="1">
      <c r="DR83" t="s">
        <v>18</v>
      </c>
      <c r="DW83">
        <v>31598248</v>
      </c>
      <c r="DX83" t="s">
        <v>1090</v>
      </c>
      <c r="DY83" t="s">
        <v>1091</v>
      </c>
      <c r="DZ83" t="s">
        <v>989</v>
      </c>
      <c r="EA83" t="s">
        <v>1092</v>
      </c>
      <c r="EB83" s="153">
        <v>44244</v>
      </c>
      <c r="EF83" t="s">
        <v>767</v>
      </c>
      <c r="EG83" t="s">
        <v>832</v>
      </c>
      <c r="EI83" t="s">
        <v>833</v>
      </c>
    </row>
    <row r="84" spans="122:139" ht="10.5" customHeight="1">
      <c r="DR84" t="s">
        <v>18</v>
      </c>
      <c r="DW84">
        <v>31289532</v>
      </c>
      <c r="DX84" t="s">
        <v>1093</v>
      </c>
      <c r="DY84" t="s">
        <v>1094</v>
      </c>
      <c r="DZ84" t="s">
        <v>1095</v>
      </c>
      <c r="EA84" t="s">
        <v>1096</v>
      </c>
      <c r="EF84" t="s">
        <v>767</v>
      </c>
      <c r="EG84" t="s">
        <v>832</v>
      </c>
      <c r="EI84" t="s">
        <v>833</v>
      </c>
    </row>
    <row r="85" spans="122:139" ht="10.5" customHeight="1">
      <c r="DR85" t="s">
        <v>18</v>
      </c>
      <c r="DW85">
        <v>27051140</v>
      </c>
      <c r="DX85" t="s">
        <v>1097</v>
      </c>
      <c r="DY85" t="s">
        <v>1098</v>
      </c>
      <c r="DZ85" t="s">
        <v>1099</v>
      </c>
      <c r="EA85" t="s">
        <v>1100</v>
      </c>
      <c r="EB85" s="153">
        <v>38420</v>
      </c>
      <c r="EF85" t="s">
        <v>766</v>
      </c>
      <c r="EG85" t="s">
        <v>838</v>
      </c>
      <c r="EI85" t="s">
        <v>833</v>
      </c>
    </row>
    <row r="86" spans="122:139" ht="10.5" customHeight="1">
      <c r="DR86" t="s">
        <v>18</v>
      </c>
      <c r="DW86">
        <v>26318851</v>
      </c>
      <c r="DX86" t="s">
        <v>1101</v>
      </c>
      <c r="DY86" t="s">
        <v>1102</v>
      </c>
      <c r="DZ86" t="s">
        <v>958</v>
      </c>
      <c r="EA86" t="s">
        <v>1103</v>
      </c>
      <c r="EF86" t="s">
        <v>767</v>
      </c>
      <c r="EG86" t="s">
        <v>832</v>
      </c>
      <c r="EI86" t="s">
        <v>833</v>
      </c>
    </row>
    <row r="87" spans="122:139" ht="10.5" customHeight="1">
      <c r="DR87" t="s">
        <v>18</v>
      </c>
      <c r="DW87">
        <v>27332164</v>
      </c>
      <c r="DX87" t="s">
        <v>1104</v>
      </c>
      <c r="DY87" t="s">
        <v>1105</v>
      </c>
      <c r="DZ87" t="s">
        <v>206</v>
      </c>
      <c r="EA87" t="s">
        <v>1106</v>
      </c>
      <c r="EF87" t="s">
        <v>764</v>
      </c>
      <c r="EG87" t="s">
        <v>843</v>
      </c>
      <c r="EI87" t="s">
        <v>833</v>
      </c>
    </row>
    <row r="88" spans="122:139" ht="10.5" customHeight="1">
      <c r="DR88" t="s">
        <v>18</v>
      </c>
      <c r="DW88">
        <v>27954259</v>
      </c>
      <c r="DX88" t="s">
        <v>1107</v>
      </c>
      <c r="DY88" t="s">
        <v>1108</v>
      </c>
      <c r="DZ88" t="s">
        <v>1109</v>
      </c>
      <c r="EA88" t="s">
        <v>1110</v>
      </c>
      <c r="EF88" t="s">
        <v>791</v>
      </c>
      <c r="EG88" t="s">
        <v>1111</v>
      </c>
      <c r="EI88" t="s">
        <v>833</v>
      </c>
    </row>
    <row r="89" spans="122:139" ht="10.5" customHeight="1">
      <c r="DR89" t="s">
        <v>18</v>
      </c>
      <c r="DW89">
        <v>26465384</v>
      </c>
      <c r="DX89" t="s">
        <v>1112</v>
      </c>
      <c r="DY89" t="s">
        <v>1113</v>
      </c>
      <c r="DZ89" t="s">
        <v>858</v>
      </c>
      <c r="EA89" t="s">
        <v>1114</v>
      </c>
      <c r="EF89" t="s">
        <v>760</v>
      </c>
      <c r="EG89" t="s">
        <v>1115</v>
      </c>
      <c r="EI89" t="s">
        <v>833</v>
      </c>
    </row>
    <row r="90" spans="122:139" ht="10.5" customHeight="1">
      <c r="DR90" t="s">
        <v>18</v>
      </c>
      <c r="DW90">
        <v>27670503</v>
      </c>
      <c r="DX90" t="s">
        <v>1116</v>
      </c>
      <c r="DY90" t="s">
        <v>210</v>
      </c>
      <c r="DZ90" t="s">
        <v>1117</v>
      </c>
      <c r="EA90" t="s">
        <v>209</v>
      </c>
      <c r="EF90" t="s">
        <v>764</v>
      </c>
      <c r="EG90" t="s">
        <v>843</v>
      </c>
      <c r="EI90" t="s">
        <v>833</v>
      </c>
    </row>
    <row r="91" spans="122:139" ht="10.5" customHeight="1">
      <c r="DR91" t="s">
        <v>18</v>
      </c>
      <c r="DW91">
        <v>30906887</v>
      </c>
      <c r="DX91" t="s">
        <v>1118</v>
      </c>
      <c r="DY91" t="s">
        <v>917</v>
      </c>
      <c r="DZ91" t="s">
        <v>1119</v>
      </c>
      <c r="EA91" t="s">
        <v>919</v>
      </c>
      <c r="EF91" t="s">
        <v>767</v>
      </c>
      <c r="EG91" t="s">
        <v>832</v>
      </c>
      <c r="EI91" t="s">
        <v>833</v>
      </c>
    </row>
    <row r="92" spans="122:139" ht="10.5" customHeight="1">
      <c r="DR92" t="s">
        <v>18</v>
      </c>
      <c r="DW92">
        <v>27652503</v>
      </c>
      <c r="DX92" t="s">
        <v>1120</v>
      </c>
      <c r="DY92" t="s">
        <v>1121</v>
      </c>
      <c r="DZ92" t="s">
        <v>1119</v>
      </c>
      <c r="EA92" t="s">
        <v>919</v>
      </c>
      <c r="EF92" t="s">
        <v>767</v>
      </c>
      <c r="EG92" t="s">
        <v>832</v>
      </c>
      <c r="EI92" t="s">
        <v>833</v>
      </c>
    </row>
    <row r="93" spans="122:139" ht="10.5" customHeight="1">
      <c r="DR93" t="s">
        <v>18</v>
      </c>
      <c r="DW93">
        <v>26322297</v>
      </c>
      <c r="DX93" t="s">
        <v>1122</v>
      </c>
      <c r="DY93" t="s">
        <v>1123</v>
      </c>
      <c r="DZ93" t="s">
        <v>1124</v>
      </c>
      <c r="EA93" t="s">
        <v>1125</v>
      </c>
      <c r="EB93" s="153">
        <v>36003</v>
      </c>
      <c r="EF93" t="s">
        <v>49</v>
      </c>
      <c r="EG93" t="s">
        <v>864</v>
      </c>
      <c r="EI93" t="s">
        <v>833</v>
      </c>
    </row>
    <row r="94" spans="122:139" ht="10.5" customHeight="1">
      <c r="DR94" t="s">
        <v>18</v>
      </c>
      <c r="DW94">
        <v>30920381</v>
      </c>
      <c r="DX94" t="s">
        <v>1126</v>
      </c>
      <c r="DY94" t="s">
        <v>917</v>
      </c>
      <c r="DZ94" t="s">
        <v>1127</v>
      </c>
      <c r="EA94" t="s">
        <v>919</v>
      </c>
      <c r="EB94" s="153">
        <v>42795</v>
      </c>
      <c r="EF94" t="s">
        <v>767</v>
      </c>
      <c r="EG94" t="s">
        <v>832</v>
      </c>
      <c r="EI94" t="s">
        <v>833</v>
      </c>
    </row>
    <row r="95" spans="122:139" ht="10.5" customHeight="1">
      <c r="DR95" t="s">
        <v>18</v>
      </c>
      <c r="DW95">
        <v>27188394</v>
      </c>
      <c r="DX95" t="s">
        <v>197</v>
      </c>
      <c r="DY95" t="s">
        <v>200</v>
      </c>
      <c r="DZ95" t="s">
        <v>201</v>
      </c>
      <c r="EA95" t="s">
        <v>199</v>
      </c>
      <c r="EB95" s="153">
        <v>39933</v>
      </c>
      <c r="EF95" t="s">
        <v>49</v>
      </c>
      <c r="EG95" t="s">
        <v>864</v>
      </c>
      <c r="EI95" t="s">
        <v>833</v>
      </c>
    </row>
    <row r="96" spans="122:139" ht="10.5" customHeight="1">
      <c r="DR96" t="s">
        <v>18</v>
      </c>
      <c r="DW96">
        <v>27666876</v>
      </c>
      <c r="DX96" t="s">
        <v>1128</v>
      </c>
      <c r="DY96" t="s">
        <v>1129</v>
      </c>
      <c r="DZ96" t="s">
        <v>1130</v>
      </c>
      <c r="EA96" t="s">
        <v>1131</v>
      </c>
      <c r="EF96" t="s">
        <v>765</v>
      </c>
      <c r="EG96" t="s">
        <v>1031</v>
      </c>
      <c r="EI96" t="s">
        <v>833</v>
      </c>
    </row>
    <row r="97" spans="122:139" ht="10.5" customHeight="1">
      <c r="DR97" t="s">
        <v>18</v>
      </c>
      <c r="DW97">
        <v>31513265</v>
      </c>
      <c r="DX97" t="s">
        <v>1132</v>
      </c>
      <c r="DY97" t="s">
        <v>1133</v>
      </c>
      <c r="DZ97" t="s">
        <v>1134</v>
      </c>
      <c r="EA97" t="s">
        <v>1135</v>
      </c>
      <c r="EF97" t="s">
        <v>764</v>
      </c>
      <c r="EG97" t="s">
        <v>843</v>
      </c>
      <c r="EI97" t="s">
        <v>833</v>
      </c>
    </row>
    <row r="98" spans="122:139" ht="10.5" customHeight="1">
      <c r="DR98" t="s">
        <v>18</v>
      </c>
      <c r="DW98">
        <v>26449347</v>
      </c>
      <c r="DX98" t="s">
        <v>1136</v>
      </c>
      <c r="DY98" t="s">
        <v>1098</v>
      </c>
      <c r="DZ98" t="s">
        <v>1137</v>
      </c>
      <c r="EA98" t="s">
        <v>1100</v>
      </c>
      <c r="EF98" t="s">
        <v>765</v>
      </c>
      <c r="EG98" t="s">
        <v>1031</v>
      </c>
      <c r="EI98" t="s">
        <v>833</v>
      </c>
    </row>
    <row r="99" spans="122:139" ht="10.5" customHeight="1">
      <c r="DR99" t="s">
        <v>18</v>
      </c>
      <c r="DW99">
        <v>26516027</v>
      </c>
      <c r="DX99" t="s">
        <v>181</v>
      </c>
      <c r="DY99" t="s">
        <v>183</v>
      </c>
      <c r="DZ99" t="s">
        <v>184</v>
      </c>
      <c r="EA99" t="s">
        <v>182</v>
      </c>
      <c r="EF99" t="s">
        <v>49</v>
      </c>
      <c r="EG99" t="s">
        <v>864</v>
      </c>
      <c r="EI99" t="s">
        <v>833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:F464"/>
  <sheetViews>
    <sheetView showGridLines="0" zoomScale="80" workbookViewId="0"/>
  </sheetViews>
  <sheetFormatPr defaultRowHeight="10.5" customHeight="1"/>
  <cols>
    <col min="1" max="1" width="28.5703125" style="166" customWidth="1"/>
    <col min="2" max="2" width="34.28515625" style="166" customWidth="1"/>
    <col min="3" max="3" width="10" style="166" customWidth="1"/>
    <col min="4" max="4" width="21.42578125" style="166" customWidth="1"/>
    <col min="5" max="5" width="28.5703125" style="166" customWidth="1"/>
    <col min="6" max="6" width="17.140625" style="166" customWidth="1"/>
  </cols>
  <sheetData>
    <row r="1" spans="1:6" ht="11.25" customHeight="1">
      <c r="A1" t="s">
        <v>1138</v>
      </c>
      <c r="B1" t="s">
        <v>1139</v>
      </c>
      <c r="C1" t="s">
        <v>69</v>
      </c>
      <c r="D1" t="s">
        <v>1140</v>
      </c>
      <c r="E1" t="s">
        <v>64</v>
      </c>
      <c r="F1" t="s">
        <v>1141</v>
      </c>
    </row>
    <row r="2" spans="1:6" ht="10.5" customHeight="1">
      <c r="A2" t="s">
        <v>1142</v>
      </c>
      <c r="B2" t="s">
        <v>1142</v>
      </c>
      <c r="C2" t="s">
        <v>1143</v>
      </c>
      <c r="D2" t="s">
        <v>1144</v>
      </c>
      <c r="E2" t="s">
        <v>1142</v>
      </c>
      <c r="F2" t="s">
        <v>1145</v>
      </c>
    </row>
    <row r="3" spans="1:6" ht="10.5" customHeight="1">
      <c r="A3" t="s">
        <v>1142</v>
      </c>
      <c r="B3" t="s">
        <v>1146</v>
      </c>
      <c r="C3" t="s">
        <v>1147</v>
      </c>
      <c r="D3" t="s">
        <v>1148</v>
      </c>
      <c r="E3" t="s">
        <v>1149</v>
      </c>
      <c r="F3" t="s">
        <v>1150</v>
      </c>
    </row>
    <row r="4" spans="1:6" ht="10.5" customHeight="1">
      <c r="A4" t="s">
        <v>1142</v>
      </c>
      <c r="B4" t="s">
        <v>1151</v>
      </c>
      <c r="C4" t="s">
        <v>1152</v>
      </c>
      <c r="D4" t="s">
        <v>1148</v>
      </c>
      <c r="E4" t="s">
        <v>1153</v>
      </c>
      <c r="F4" t="s">
        <v>1154</v>
      </c>
    </row>
    <row r="5" spans="1:6" ht="10.5" customHeight="1">
      <c r="A5" t="s">
        <v>1142</v>
      </c>
      <c r="B5" t="s">
        <v>1155</v>
      </c>
      <c r="C5" t="s">
        <v>1156</v>
      </c>
      <c r="D5" t="s">
        <v>1148</v>
      </c>
      <c r="E5" t="s">
        <v>1157</v>
      </c>
      <c r="F5" t="s">
        <v>1158</v>
      </c>
    </row>
    <row r="6" spans="1:6" ht="10.5" customHeight="1">
      <c r="A6" t="s">
        <v>1142</v>
      </c>
      <c r="B6" t="s">
        <v>1159</v>
      </c>
      <c r="C6" t="s">
        <v>1160</v>
      </c>
      <c r="D6" t="s">
        <v>1148</v>
      </c>
      <c r="E6" t="s">
        <v>1161</v>
      </c>
      <c r="F6" t="s">
        <v>1162</v>
      </c>
    </row>
    <row r="7" spans="1:6" ht="10.5" customHeight="1">
      <c r="A7" s="166" t="s">
        <v>1142</v>
      </c>
      <c r="B7" t="s">
        <v>1163</v>
      </c>
      <c r="C7" t="s">
        <v>1164</v>
      </c>
      <c r="D7" t="s">
        <v>1148</v>
      </c>
      <c r="E7" t="s">
        <v>1165</v>
      </c>
      <c r="F7" t="s">
        <v>1166</v>
      </c>
    </row>
    <row r="8" spans="1:6" ht="10.5" customHeight="1">
      <c r="A8" t="s">
        <v>1142</v>
      </c>
      <c r="B8" t="s">
        <v>1167</v>
      </c>
      <c r="C8" t="s">
        <v>1168</v>
      </c>
      <c r="D8" t="s">
        <v>1148</v>
      </c>
      <c r="E8" t="s">
        <v>1169</v>
      </c>
      <c r="F8" t="s">
        <v>1170</v>
      </c>
    </row>
    <row r="9" spans="1:6" ht="10.5" customHeight="1">
      <c r="A9" t="s">
        <v>1142</v>
      </c>
      <c r="B9" t="s">
        <v>1171</v>
      </c>
      <c r="C9" t="s">
        <v>1172</v>
      </c>
      <c r="D9" t="s">
        <v>1148</v>
      </c>
      <c r="E9" t="s">
        <v>1173</v>
      </c>
      <c r="F9" t="s">
        <v>1174</v>
      </c>
    </row>
    <row r="10" spans="1:6" ht="10.5" customHeight="1">
      <c r="A10" t="s">
        <v>1142</v>
      </c>
      <c r="B10" t="s">
        <v>1175</v>
      </c>
      <c r="C10" t="s">
        <v>1176</v>
      </c>
      <c r="D10" t="s">
        <v>1148</v>
      </c>
      <c r="E10" t="s">
        <v>1177</v>
      </c>
      <c r="F10" t="s">
        <v>1178</v>
      </c>
    </row>
    <row r="11" spans="1:6" ht="10.5" customHeight="1">
      <c r="A11" t="s">
        <v>1142</v>
      </c>
      <c r="B11" t="s">
        <v>1179</v>
      </c>
      <c r="C11" t="s">
        <v>1180</v>
      </c>
      <c r="D11" t="s">
        <v>1148</v>
      </c>
      <c r="E11" t="s">
        <v>1181</v>
      </c>
      <c r="F11" t="s">
        <v>1182</v>
      </c>
    </row>
    <row r="12" spans="1:6" ht="10.5" customHeight="1">
      <c r="A12" t="s">
        <v>1142</v>
      </c>
      <c r="B12" t="s">
        <v>1183</v>
      </c>
      <c r="C12" t="s">
        <v>1184</v>
      </c>
      <c r="D12" t="s">
        <v>1148</v>
      </c>
      <c r="E12" t="s">
        <v>1185</v>
      </c>
      <c r="F12" t="s">
        <v>1186</v>
      </c>
    </row>
    <row r="13" spans="1:6" ht="10.5" customHeight="1">
      <c r="A13" t="s">
        <v>1142</v>
      </c>
      <c r="B13" t="s">
        <v>1187</v>
      </c>
      <c r="C13" t="s">
        <v>1188</v>
      </c>
      <c r="D13" t="s">
        <v>1148</v>
      </c>
      <c r="E13" t="s">
        <v>1189</v>
      </c>
      <c r="F13" t="s">
        <v>1190</v>
      </c>
    </row>
    <row r="14" spans="1:6" ht="10.5" customHeight="1">
      <c r="A14" t="s">
        <v>1142</v>
      </c>
      <c r="B14" t="s">
        <v>1191</v>
      </c>
      <c r="C14" t="s">
        <v>1192</v>
      </c>
      <c r="D14" t="s">
        <v>1148</v>
      </c>
      <c r="E14" t="s">
        <v>1193</v>
      </c>
      <c r="F14" t="s">
        <v>1194</v>
      </c>
    </row>
    <row r="15" spans="1:6" ht="10.5" customHeight="1">
      <c r="A15" t="s">
        <v>1142</v>
      </c>
      <c r="B15" t="s">
        <v>1195</v>
      </c>
      <c r="C15" t="s">
        <v>1196</v>
      </c>
      <c r="D15" t="s">
        <v>1148</v>
      </c>
      <c r="E15" t="s">
        <v>1197</v>
      </c>
      <c r="F15" t="s">
        <v>1198</v>
      </c>
    </row>
    <row r="16" spans="1:6" ht="10.5" customHeight="1">
      <c r="A16" t="s">
        <v>1142</v>
      </c>
      <c r="B16" t="s">
        <v>1199</v>
      </c>
      <c r="C16" t="s">
        <v>1200</v>
      </c>
      <c r="D16" t="s">
        <v>1148</v>
      </c>
      <c r="E16" t="s">
        <v>1201</v>
      </c>
      <c r="F16" t="s">
        <v>1202</v>
      </c>
    </row>
    <row r="17" spans="1:6" ht="10.5" customHeight="1">
      <c r="A17" t="s">
        <v>1142</v>
      </c>
      <c r="B17" t="s">
        <v>1203</v>
      </c>
      <c r="C17" t="s">
        <v>1204</v>
      </c>
      <c r="D17" t="s">
        <v>1148</v>
      </c>
      <c r="E17" t="s">
        <v>1205</v>
      </c>
      <c r="F17" t="s">
        <v>1206</v>
      </c>
    </row>
    <row r="18" spans="1:6" ht="10.5" customHeight="1">
      <c r="A18" t="s">
        <v>1142</v>
      </c>
      <c r="B18" t="s">
        <v>1207</v>
      </c>
      <c r="C18" t="s">
        <v>1208</v>
      </c>
      <c r="D18" t="s">
        <v>1148</v>
      </c>
      <c r="E18" t="s">
        <v>1209</v>
      </c>
      <c r="F18" t="s">
        <v>1210</v>
      </c>
    </row>
    <row r="19" spans="1:6" ht="10.5" customHeight="1">
      <c r="A19" t="s">
        <v>1142</v>
      </c>
      <c r="B19" t="s">
        <v>1211</v>
      </c>
      <c r="C19" t="s">
        <v>1212</v>
      </c>
      <c r="D19" t="s">
        <v>1148</v>
      </c>
      <c r="E19" t="s">
        <v>65</v>
      </c>
      <c r="F19" t="s">
        <v>1213</v>
      </c>
    </row>
    <row r="20" spans="1:6" ht="10.5" customHeight="1">
      <c r="A20" t="s">
        <v>1142</v>
      </c>
      <c r="B20" t="s">
        <v>1214</v>
      </c>
      <c r="C20" t="s">
        <v>1215</v>
      </c>
      <c r="D20" t="s">
        <v>1148</v>
      </c>
      <c r="E20" t="s">
        <v>1216</v>
      </c>
      <c r="F20" t="s">
        <v>1217</v>
      </c>
    </row>
    <row r="21" spans="1:6" ht="10.5" customHeight="1">
      <c r="A21" t="s">
        <v>1149</v>
      </c>
      <c r="B21" t="s">
        <v>1149</v>
      </c>
      <c r="C21" t="s">
        <v>1218</v>
      </c>
      <c r="D21" t="s">
        <v>1144</v>
      </c>
      <c r="E21" t="s">
        <v>1219</v>
      </c>
      <c r="F21" t="s">
        <v>1220</v>
      </c>
    </row>
    <row r="22" spans="1:6" ht="10.5" customHeight="1">
      <c r="A22" t="s">
        <v>1149</v>
      </c>
      <c r="B22" t="s">
        <v>1221</v>
      </c>
      <c r="C22" t="s">
        <v>1222</v>
      </c>
      <c r="D22" t="s">
        <v>1223</v>
      </c>
      <c r="E22" t="s">
        <v>1224</v>
      </c>
      <c r="F22" t="s">
        <v>1225</v>
      </c>
    </row>
    <row r="23" spans="1:6" ht="10.5" customHeight="1">
      <c r="A23" t="s">
        <v>1149</v>
      </c>
      <c r="B23" t="s">
        <v>1226</v>
      </c>
      <c r="C23" t="s">
        <v>1227</v>
      </c>
      <c r="D23" t="s">
        <v>1148</v>
      </c>
      <c r="E23" t="s">
        <v>1228</v>
      </c>
      <c r="F23" t="s">
        <v>1229</v>
      </c>
    </row>
    <row r="24" spans="1:6" ht="10.5" customHeight="1">
      <c r="A24" t="s">
        <v>1149</v>
      </c>
      <c r="B24" t="s">
        <v>1230</v>
      </c>
      <c r="C24" t="s">
        <v>1231</v>
      </c>
      <c r="D24" t="s">
        <v>1148</v>
      </c>
      <c r="E24" t="s">
        <v>1232</v>
      </c>
      <c r="F24" t="s">
        <v>1233</v>
      </c>
    </row>
    <row r="25" spans="1:6" ht="10.5" customHeight="1">
      <c r="A25" t="s">
        <v>1149</v>
      </c>
      <c r="B25" t="s">
        <v>1234</v>
      </c>
      <c r="C25" t="s">
        <v>1235</v>
      </c>
      <c r="D25" t="s">
        <v>1148</v>
      </c>
      <c r="E25" t="s">
        <v>1236</v>
      </c>
      <c r="F25" t="s">
        <v>1237</v>
      </c>
    </row>
    <row r="26" spans="1:6" ht="10.5" customHeight="1">
      <c r="A26" t="s">
        <v>1149</v>
      </c>
      <c r="B26" t="s">
        <v>1238</v>
      </c>
      <c r="C26" t="s">
        <v>1239</v>
      </c>
      <c r="D26" t="s">
        <v>1148</v>
      </c>
      <c r="E26" t="s">
        <v>1240</v>
      </c>
      <c r="F26" t="s">
        <v>1241</v>
      </c>
    </row>
    <row r="27" spans="1:6" ht="10.5" customHeight="1">
      <c r="A27" t="s">
        <v>1149</v>
      </c>
      <c r="B27" t="s">
        <v>1242</v>
      </c>
      <c r="C27" t="s">
        <v>1243</v>
      </c>
      <c r="D27" t="s">
        <v>1148</v>
      </c>
      <c r="E27" t="s">
        <v>1244</v>
      </c>
      <c r="F27" t="s">
        <v>1245</v>
      </c>
    </row>
    <row r="28" spans="1:6" ht="10.5" customHeight="1">
      <c r="A28" t="s">
        <v>1149</v>
      </c>
      <c r="B28" t="s">
        <v>1246</v>
      </c>
      <c r="C28" t="s">
        <v>1247</v>
      </c>
      <c r="D28" t="s">
        <v>1148</v>
      </c>
      <c r="E28" t="s">
        <v>1248</v>
      </c>
      <c r="F28" t="s">
        <v>1249</v>
      </c>
    </row>
    <row r="29" spans="1:6" ht="10.5" customHeight="1">
      <c r="A29" t="s">
        <v>1149</v>
      </c>
      <c r="B29" t="s">
        <v>1250</v>
      </c>
      <c r="C29" t="s">
        <v>1251</v>
      </c>
      <c r="D29" t="s">
        <v>1148</v>
      </c>
      <c r="E29" t="s">
        <v>1252</v>
      </c>
      <c r="F29" t="s">
        <v>1253</v>
      </c>
    </row>
    <row r="30" spans="1:6" ht="10.5" customHeight="1">
      <c r="A30" t="s">
        <v>1149</v>
      </c>
      <c r="B30" t="s">
        <v>1254</v>
      </c>
      <c r="C30" t="s">
        <v>1255</v>
      </c>
      <c r="D30" t="s">
        <v>1148</v>
      </c>
      <c r="E30" t="s">
        <v>1256</v>
      </c>
      <c r="F30" t="s">
        <v>1257</v>
      </c>
    </row>
    <row r="31" spans="1:6" ht="10.5" customHeight="1">
      <c r="A31" t="s">
        <v>1149</v>
      </c>
      <c r="B31" t="s">
        <v>1258</v>
      </c>
      <c r="C31" t="s">
        <v>1259</v>
      </c>
      <c r="D31" t="s">
        <v>1148</v>
      </c>
      <c r="E31" t="s">
        <v>1260</v>
      </c>
      <c r="F31" t="s">
        <v>1261</v>
      </c>
    </row>
    <row r="32" spans="1:6" ht="10.5" customHeight="1">
      <c r="A32" t="s">
        <v>1149</v>
      </c>
      <c r="B32" t="s">
        <v>1262</v>
      </c>
      <c r="C32" t="s">
        <v>1263</v>
      </c>
      <c r="D32" t="s">
        <v>1148</v>
      </c>
      <c r="E32" t="s">
        <v>1264</v>
      </c>
      <c r="F32" t="s">
        <v>1265</v>
      </c>
    </row>
    <row r="33" spans="1:6" ht="10.5" customHeight="1">
      <c r="A33" t="s">
        <v>1153</v>
      </c>
      <c r="B33" t="s">
        <v>1266</v>
      </c>
      <c r="C33" t="s">
        <v>1267</v>
      </c>
      <c r="D33" t="s">
        <v>1148</v>
      </c>
      <c r="E33" t="s">
        <v>1268</v>
      </c>
      <c r="F33" t="s">
        <v>1269</v>
      </c>
    </row>
    <row r="34" spans="1:6" ht="10.5" customHeight="1">
      <c r="A34" t="s">
        <v>1153</v>
      </c>
      <c r="B34" t="s">
        <v>1153</v>
      </c>
      <c r="C34" t="s">
        <v>1270</v>
      </c>
      <c r="D34" t="s">
        <v>1144</v>
      </c>
      <c r="E34" t="s">
        <v>1271</v>
      </c>
      <c r="F34" t="s">
        <v>1272</v>
      </c>
    </row>
    <row r="35" spans="1:6" ht="10.5" customHeight="1">
      <c r="A35" t="s">
        <v>1153</v>
      </c>
      <c r="B35" t="s">
        <v>1273</v>
      </c>
      <c r="C35" t="s">
        <v>1274</v>
      </c>
      <c r="D35" t="s">
        <v>1148</v>
      </c>
      <c r="E35" t="s">
        <v>1275</v>
      </c>
      <c r="F35" t="s">
        <v>1276</v>
      </c>
    </row>
    <row r="36" spans="1:6" ht="10.5" customHeight="1">
      <c r="A36" t="s">
        <v>1153</v>
      </c>
      <c r="B36" t="s">
        <v>1277</v>
      </c>
      <c r="C36" t="s">
        <v>1278</v>
      </c>
      <c r="D36" t="s">
        <v>1148</v>
      </c>
      <c r="E36" t="s">
        <v>1279</v>
      </c>
      <c r="F36" t="s">
        <v>1280</v>
      </c>
    </row>
    <row r="37" spans="1:6" ht="10.5" customHeight="1">
      <c r="A37" t="s">
        <v>1153</v>
      </c>
      <c r="B37" t="s">
        <v>1281</v>
      </c>
      <c r="C37" t="s">
        <v>1282</v>
      </c>
      <c r="D37" t="s">
        <v>1148</v>
      </c>
      <c r="E37" t="s">
        <v>1283</v>
      </c>
      <c r="F37" t="s">
        <v>1284</v>
      </c>
    </row>
    <row r="38" spans="1:6" ht="10.5" customHeight="1">
      <c r="A38" t="s">
        <v>1153</v>
      </c>
      <c r="B38" t="s">
        <v>1285</v>
      </c>
      <c r="C38" t="s">
        <v>1286</v>
      </c>
      <c r="D38" t="s">
        <v>1148</v>
      </c>
      <c r="E38" t="s">
        <v>1287</v>
      </c>
      <c r="F38" t="s">
        <v>1288</v>
      </c>
    </row>
    <row r="39" spans="1:6" ht="10.5" customHeight="1">
      <c r="A39" t="s">
        <v>1157</v>
      </c>
      <c r="B39" t="s">
        <v>1157</v>
      </c>
      <c r="C39" t="s">
        <v>1289</v>
      </c>
      <c r="D39" t="s">
        <v>1144</v>
      </c>
      <c r="E39" t="s">
        <v>1290</v>
      </c>
      <c r="F39" t="s">
        <v>1291</v>
      </c>
    </row>
    <row r="40" spans="1:6" ht="10.5" customHeight="1">
      <c r="A40" t="s">
        <v>1157</v>
      </c>
      <c r="B40" t="s">
        <v>1292</v>
      </c>
      <c r="C40" t="s">
        <v>1293</v>
      </c>
      <c r="D40" t="s">
        <v>1223</v>
      </c>
      <c r="E40" t="s">
        <v>1294</v>
      </c>
      <c r="F40" t="s">
        <v>1295</v>
      </c>
    </row>
    <row r="41" spans="1:6" ht="10.5" customHeight="1">
      <c r="A41" t="s">
        <v>1157</v>
      </c>
      <c r="B41" t="s">
        <v>1296</v>
      </c>
      <c r="C41" t="s">
        <v>1297</v>
      </c>
      <c r="D41" t="s">
        <v>1148</v>
      </c>
      <c r="E41" t="s">
        <v>1298</v>
      </c>
      <c r="F41" t="s">
        <v>1299</v>
      </c>
    </row>
    <row r="42" spans="1:6" ht="10.5" customHeight="1">
      <c r="A42" t="s">
        <v>1157</v>
      </c>
      <c r="B42" t="s">
        <v>1300</v>
      </c>
      <c r="C42" t="s">
        <v>1301</v>
      </c>
      <c r="D42" t="s">
        <v>1148</v>
      </c>
      <c r="E42" t="s">
        <v>1302</v>
      </c>
      <c r="F42" t="s">
        <v>1303</v>
      </c>
    </row>
    <row r="43" spans="1:6" ht="10.5" customHeight="1">
      <c r="A43" t="s">
        <v>1157</v>
      </c>
      <c r="B43" t="s">
        <v>1304</v>
      </c>
      <c r="C43" t="s">
        <v>1305</v>
      </c>
      <c r="D43" t="s">
        <v>1148</v>
      </c>
      <c r="E43" t="s">
        <v>1306</v>
      </c>
      <c r="F43" t="s">
        <v>1307</v>
      </c>
    </row>
    <row r="44" spans="1:6" ht="10.5" customHeight="1">
      <c r="A44" t="s">
        <v>1157</v>
      </c>
      <c r="B44" t="s">
        <v>1308</v>
      </c>
      <c r="C44" t="s">
        <v>1309</v>
      </c>
      <c r="D44" t="s">
        <v>1148</v>
      </c>
      <c r="E44" t="s">
        <v>1310</v>
      </c>
      <c r="F44" t="s">
        <v>1311</v>
      </c>
    </row>
    <row r="45" spans="1:6" ht="10.5" customHeight="1">
      <c r="A45" t="s">
        <v>1157</v>
      </c>
      <c r="B45" t="s">
        <v>1312</v>
      </c>
      <c r="C45" t="s">
        <v>1313</v>
      </c>
      <c r="D45" t="s">
        <v>1148</v>
      </c>
      <c r="E45" t="s">
        <v>1314</v>
      </c>
      <c r="F45" t="s">
        <v>1315</v>
      </c>
    </row>
    <row r="46" spans="1:6" ht="10.5" customHeight="1">
      <c r="A46" t="s">
        <v>1157</v>
      </c>
      <c r="B46" t="s">
        <v>1316</v>
      </c>
      <c r="C46" t="s">
        <v>1317</v>
      </c>
      <c r="D46" t="s">
        <v>1148</v>
      </c>
      <c r="E46" t="s">
        <v>1318</v>
      </c>
      <c r="F46" t="s">
        <v>1319</v>
      </c>
    </row>
    <row r="47" spans="1:6" ht="10.5" customHeight="1">
      <c r="A47" t="s">
        <v>1157</v>
      </c>
      <c r="B47" t="s">
        <v>1320</v>
      </c>
      <c r="C47" t="s">
        <v>1321</v>
      </c>
      <c r="D47" t="s">
        <v>1148</v>
      </c>
      <c r="E47" t="s">
        <v>1322</v>
      </c>
      <c r="F47" t="s">
        <v>1323</v>
      </c>
    </row>
    <row r="48" spans="1:6" ht="10.5" customHeight="1">
      <c r="A48" t="s">
        <v>1157</v>
      </c>
      <c r="B48" t="s">
        <v>1324</v>
      </c>
      <c r="C48" t="s">
        <v>1325</v>
      </c>
      <c r="D48" t="s">
        <v>1148</v>
      </c>
      <c r="E48" t="s">
        <v>1326</v>
      </c>
      <c r="F48" t="s">
        <v>1327</v>
      </c>
    </row>
    <row r="49" spans="1:6" ht="10.5" customHeight="1">
      <c r="A49" t="s">
        <v>1157</v>
      </c>
      <c r="B49" t="s">
        <v>1328</v>
      </c>
      <c r="C49" t="s">
        <v>1329</v>
      </c>
      <c r="D49" t="s">
        <v>1148</v>
      </c>
      <c r="E49" t="s">
        <v>1330</v>
      </c>
      <c r="F49" t="s">
        <v>1331</v>
      </c>
    </row>
    <row r="50" spans="1:6" ht="10.5" customHeight="1">
      <c r="A50" t="s">
        <v>1157</v>
      </c>
      <c r="B50" t="s">
        <v>1332</v>
      </c>
      <c r="C50" t="s">
        <v>1333</v>
      </c>
      <c r="D50" t="s">
        <v>1148</v>
      </c>
      <c r="E50" t="s">
        <v>1334</v>
      </c>
      <c r="F50" t="s">
        <v>1335</v>
      </c>
    </row>
    <row r="51" spans="1:6" ht="10.5" customHeight="1">
      <c r="A51" t="s">
        <v>1157</v>
      </c>
      <c r="B51" t="s">
        <v>1336</v>
      </c>
      <c r="C51" t="s">
        <v>1337</v>
      </c>
      <c r="D51" t="s">
        <v>1223</v>
      </c>
      <c r="E51" t="s">
        <v>1338</v>
      </c>
      <c r="F51" t="s">
        <v>1339</v>
      </c>
    </row>
    <row r="52" spans="1:6" ht="10.5" customHeight="1">
      <c r="A52" t="s">
        <v>1161</v>
      </c>
      <c r="B52" t="s">
        <v>1161</v>
      </c>
      <c r="C52" t="s">
        <v>1340</v>
      </c>
      <c r="D52" t="s">
        <v>1144</v>
      </c>
      <c r="E52" t="s">
        <v>1341</v>
      </c>
      <c r="F52" t="s">
        <v>1342</v>
      </c>
    </row>
    <row r="53" spans="1:6" ht="10.5" customHeight="1">
      <c r="A53" t="s">
        <v>1161</v>
      </c>
      <c r="B53" t="s">
        <v>1343</v>
      </c>
      <c r="C53" t="s">
        <v>1344</v>
      </c>
      <c r="D53" t="s">
        <v>1148</v>
      </c>
      <c r="E53" t="s">
        <v>1345</v>
      </c>
      <c r="F53" t="s">
        <v>1346</v>
      </c>
    </row>
    <row r="54" spans="1:6" ht="10.5" customHeight="1">
      <c r="A54" t="s">
        <v>1161</v>
      </c>
      <c r="B54" t="s">
        <v>1347</v>
      </c>
      <c r="C54" t="s">
        <v>1348</v>
      </c>
      <c r="D54" t="s">
        <v>1148</v>
      </c>
      <c r="E54" t="s">
        <v>1349</v>
      </c>
      <c r="F54" t="s">
        <v>1350</v>
      </c>
    </row>
    <row r="55" spans="1:6" ht="10.5" customHeight="1">
      <c r="A55" t="s">
        <v>1161</v>
      </c>
      <c r="B55" t="s">
        <v>1351</v>
      </c>
      <c r="C55" t="s">
        <v>1352</v>
      </c>
      <c r="D55" t="s">
        <v>1148</v>
      </c>
      <c r="E55" t="s">
        <v>1353</v>
      </c>
      <c r="F55" t="s">
        <v>1354</v>
      </c>
    </row>
    <row r="56" spans="1:6" ht="10.5" customHeight="1">
      <c r="A56" t="s">
        <v>1161</v>
      </c>
      <c r="B56" t="s">
        <v>1355</v>
      </c>
      <c r="C56" t="s">
        <v>1356</v>
      </c>
      <c r="D56" t="s">
        <v>1148</v>
      </c>
      <c r="E56" t="s">
        <v>1357</v>
      </c>
      <c r="F56" t="s">
        <v>1358</v>
      </c>
    </row>
    <row r="57" spans="1:6" ht="10.5" customHeight="1">
      <c r="A57" t="s">
        <v>1161</v>
      </c>
      <c r="B57" t="s">
        <v>1359</v>
      </c>
      <c r="C57" t="s">
        <v>1360</v>
      </c>
      <c r="D57" t="s">
        <v>1148</v>
      </c>
    </row>
    <row r="58" spans="1:6" ht="10.5" customHeight="1">
      <c r="A58" t="s">
        <v>1161</v>
      </c>
      <c r="B58" t="s">
        <v>1361</v>
      </c>
      <c r="C58" t="s">
        <v>1362</v>
      </c>
      <c r="D58" t="s">
        <v>1148</v>
      </c>
    </row>
    <row r="59" spans="1:6" ht="10.5" customHeight="1">
      <c r="A59" t="s">
        <v>1161</v>
      </c>
      <c r="B59" t="s">
        <v>1363</v>
      </c>
      <c r="C59" t="s">
        <v>1364</v>
      </c>
      <c r="D59" t="s">
        <v>1148</v>
      </c>
    </row>
    <row r="60" spans="1:6" ht="10.5" customHeight="1">
      <c r="A60" t="s">
        <v>1165</v>
      </c>
      <c r="B60" t="s">
        <v>1165</v>
      </c>
      <c r="C60" t="s">
        <v>1365</v>
      </c>
      <c r="D60" t="s">
        <v>1144</v>
      </c>
    </row>
    <row r="61" spans="1:6" ht="10.5" customHeight="1">
      <c r="A61" t="s">
        <v>1165</v>
      </c>
      <c r="B61" t="s">
        <v>1366</v>
      </c>
      <c r="C61" t="s">
        <v>1367</v>
      </c>
      <c r="D61" t="s">
        <v>1148</v>
      </c>
    </row>
    <row r="62" spans="1:6" ht="10.5" customHeight="1">
      <c r="A62" t="s">
        <v>1165</v>
      </c>
      <c r="B62" t="s">
        <v>1368</v>
      </c>
      <c r="C62" t="s">
        <v>1369</v>
      </c>
      <c r="D62" t="s">
        <v>1148</v>
      </c>
    </row>
    <row r="63" spans="1:6" ht="10.5" customHeight="1">
      <c r="A63" t="s">
        <v>1165</v>
      </c>
      <c r="B63" t="s">
        <v>1370</v>
      </c>
      <c r="C63" t="s">
        <v>1371</v>
      </c>
      <c r="D63" t="s">
        <v>1148</v>
      </c>
    </row>
    <row r="64" spans="1:6" ht="10.5" customHeight="1">
      <c r="A64" t="s">
        <v>1165</v>
      </c>
      <c r="B64" t="s">
        <v>1372</v>
      </c>
      <c r="C64" t="s">
        <v>1373</v>
      </c>
      <c r="D64" t="s">
        <v>1148</v>
      </c>
    </row>
    <row r="65" spans="1:4" ht="10.5" customHeight="1">
      <c r="A65" t="s">
        <v>1165</v>
      </c>
      <c r="B65" t="s">
        <v>1374</v>
      </c>
      <c r="C65" t="s">
        <v>1375</v>
      </c>
      <c r="D65" t="s">
        <v>1148</v>
      </c>
    </row>
    <row r="66" spans="1:4" ht="10.5" customHeight="1">
      <c r="A66" t="s">
        <v>1165</v>
      </c>
      <c r="B66" t="s">
        <v>1376</v>
      </c>
      <c r="C66" t="s">
        <v>1377</v>
      </c>
      <c r="D66" t="s">
        <v>1148</v>
      </c>
    </row>
    <row r="67" spans="1:4" ht="10.5" customHeight="1">
      <c r="A67" t="s">
        <v>1165</v>
      </c>
      <c r="B67" t="s">
        <v>1378</v>
      </c>
      <c r="C67" t="s">
        <v>1379</v>
      </c>
      <c r="D67" t="s">
        <v>1148</v>
      </c>
    </row>
    <row r="68" spans="1:4" ht="10.5" customHeight="1">
      <c r="A68" t="s">
        <v>1165</v>
      </c>
      <c r="B68" t="s">
        <v>1380</v>
      </c>
      <c r="C68" t="s">
        <v>1381</v>
      </c>
      <c r="D68" t="s">
        <v>1148</v>
      </c>
    </row>
    <row r="69" spans="1:4" ht="10.5" customHeight="1">
      <c r="A69" t="s">
        <v>1165</v>
      </c>
      <c r="B69" t="s">
        <v>1382</v>
      </c>
      <c r="C69" t="s">
        <v>1383</v>
      </c>
      <c r="D69" t="s">
        <v>1148</v>
      </c>
    </row>
    <row r="70" spans="1:4" ht="10.5" customHeight="1">
      <c r="A70" t="s">
        <v>1165</v>
      </c>
      <c r="B70" t="s">
        <v>1384</v>
      </c>
      <c r="C70" t="s">
        <v>1385</v>
      </c>
      <c r="D70" t="s">
        <v>1148</v>
      </c>
    </row>
    <row r="71" spans="1:4" ht="10.5" customHeight="1">
      <c r="A71" t="s">
        <v>1169</v>
      </c>
      <c r="B71" t="s">
        <v>1386</v>
      </c>
      <c r="C71" t="s">
        <v>1387</v>
      </c>
      <c r="D71" t="s">
        <v>1148</v>
      </c>
    </row>
    <row r="72" spans="1:4" ht="10.5" customHeight="1">
      <c r="A72" t="s">
        <v>1169</v>
      </c>
      <c r="B72" t="s">
        <v>1169</v>
      </c>
      <c r="C72" t="s">
        <v>1388</v>
      </c>
      <c r="D72" t="s">
        <v>1144</v>
      </c>
    </row>
    <row r="73" spans="1:4" ht="10.5" customHeight="1">
      <c r="A73" t="s">
        <v>1169</v>
      </c>
      <c r="B73" t="s">
        <v>1389</v>
      </c>
      <c r="C73" t="s">
        <v>1390</v>
      </c>
      <c r="D73" t="s">
        <v>1148</v>
      </c>
    </row>
    <row r="74" spans="1:4" ht="10.5" customHeight="1">
      <c r="A74" t="s">
        <v>1169</v>
      </c>
      <c r="B74" t="s">
        <v>1391</v>
      </c>
      <c r="C74" t="s">
        <v>1392</v>
      </c>
      <c r="D74" t="s">
        <v>1148</v>
      </c>
    </row>
    <row r="75" spans="1:4" ht="10.5" customHeight="1">
      <c r="A75" t="s">
        <v>1169</v>
      </c>
      <c r="B75" t="s">
        <v>1393</v>
      </c>
      <c r="C75" t="s">
        <v>1394</v>
      </c>
      <c r="D75" t="s">
        <v>1148</v>
      </c>
    </row>
    <row r="76" spans="1:4" ht="10.5" customHeight="1">
      <c r="A76" t="s">
        <v>1173</v>
      </c>
      <c r="B76" t="s">
        <v>1173</v>
      </c>
      <c r="C76" t="s">
        <v>1395</v>
      </c>
      <c r="D76" t="s">
        <v>1144</v>
      </c>
    </row>
    <row r="77" spans="1:4" ht="10.5" customHeight="1">
      <c r="A77" t="s">
        <v>1173</v>
      </c>
      <c r="B77" t="s">
        <v>1396</v>
      </c>
      <c r="C77" t="s">
        <v>1397</v>
      </c>
      <c r="D77" t="s">
        <v>1148</v>
      </c>
    </row>
    <row r="78" spans="1:4" ht="10.5" customHeight="1">
      <c r="A78" t="s">
        <v>1173</v>
      </c>
      <c r="B78" t="s">
        <v>1398</v>
      </c>
      <c r="C78" t="s">
        <v>1399</v>
      </c>
      <c r="D78" t="s">
        <v>1148</v>
      </c>
    </row>
    <row r="79" spans="1:4" ht="10.5" customHeight="1">
      <c r="A79" t="s">
        <v>1173</v>
      </c>
      <c r="B79" t="s">
        <v>1400</v>
      </c>
      <c r="C79" t="s">
        <v>1401</v>
      </c>
      <c r="D79" t="s">
        <v>1148</v>
      </c>
    </row>
    <row r="80" spans="1:4" ht="10.5" customHeight="1">
      <c r="A80" t="s">
        <v>1173</v>
      </c>
      <c r="B80" t="s">
        <v>1402</v>
      </c>
      <c r="C80" t="s">
        <v>1403</v>
      </c>
      <c r="D80" t="s">
        <v>1148</v>
      </c>
    </row>
    <row r="81" spans="1:4" ht="10.5" customHeight="1">
      <c r="A81" t="s">
        <v>1173</v>
      </c>
      <c r="B81" t="s">
        <v>1404</v>
      </c>
      <c r="C81" t="s">
        <v>1405</v>
      </c>
      <c r="D81" t="s">
        <v>1148</v>
      </c>
    </row>
    <row r="82" spans="1:4" ht="10.5" customHeight="1">
      <c r="A82" t="s">
        <v>1173</v>
      </c>
      <c r="B82" t="s">
        <v>1406</v>
      </c>
      <c r="C82" t="s">
        <v>1407</v>
      </c>
      <c r="D82" t="s">
        <v>1148</v>
      </c>
    </row>
    <row r="83" spans="1:4" ht="10.5" customHeight="1">
      <c r="A83" t="s">
        <v>1173</v>
      </c>
      <c r="B83" t="s">
        <v>1408</v>
      </c>
      <c r="C83" t="s">
        <v>1409</v>
      </c>
      <c r="D83" t="s">
        <v>1148</v>
      </c>
    </row>
    <row r="84" spans="1:4" ht="10.5" customHeight="1">
      <c r="A84" t="s">
        <v>1177</v>
      </c>
      <c r="B84" t="s">
        <v>1177</v>
      </c>
      <c r="C84" t="s">
        <v>1410</v>
      </c>
      <c r="D84" t="s">
        <v>1411</v>
      </c>
    </row>
    <row r="85" spans="1:4" ht="10.5" customHeight="1">
      <c r="A85" t="s">
        <v>1181</v>
      </c>
      <c r="B85" t="s">
        <v>1181</v>
      </c>
      <c r="C85" t="s">
        <v>1412</v>
      </c>
      <c r="D85" t="s">
        <v>1411</v>
      </c>
    </row>
    <row r="86" spans="1:4" ht="10.5" customHeight="1">
      <c r="A86" t="s">
        <v>1185</v>
      </c>
      <c r="B86" t="s">
        <v>1185</v>
      </c>
      <c r="C86" t="s">
        <v>1413</v>
      </c>
      <c r="D86" t="s">
        <v>1411</v>
      </c>
    </row>
    <row r="87" spans="1:4" ht="10.5" customHeight="1">
      <c r="A87" t="s">
        <v>1189</v>
      </c>
      <c r="B87" t="s">
        <v>1189</v>
      </c>
      <c r="C87" t="s">
        <v>1414</v>
      </c>
      <c r="D87" t="s">
        <v>1411</v>
      </c>
    </row>
    <row r="88" spans="1:4" ht="10.5" customHeight="1">
      <c r="A88" t="s">
        <v>1193</v>
      </c>
      <c r="B88" t="s">
        <v>1193</v>
      </c>
      <c r="C88" t="s">
        <v>1415</v>
      </c>
      <c r="D88" t="s">
        <v>1411</v>
      </c>
    </row>
    <row r="89" spans="1:4" ht="10.5" customHeight="1">
      <c r="A89" t="s">
        <v>1197</v>
      </c>
      <c r="B89" t="s">
        <v>1197</v>
      </c>
      <c r="C89" t="s">
        <v>1416</v>
      </c>
      <c r="D89" t="s">
        <v>1411</v>
      </c>
    </row>
    <row r="90" spans="1:4" ht="10.5" customHeight="1">
      <c r="A90" t="s">
        <v>1201</v>
      </c>
      <c r="B90" t="s">
        <v>1201</v>
      </c>
      <c r="C90" t="s">
        <v>1417</v>
      </c>
      <c r="D90" t="s">
        <v>1411</v>
      </c>
    </row>
    <row r="91" spans="1:4" ht="10.5" customHeight="1">
      <c r="A91" t="s">
        <v>1205</v>
      </c>
      <c r="B91" t="s">
        <v>1205</v>
      </c>
      <c r="C91" t="s">
        <v>1418</v>
      </c>
      <c r="D91" t="s">
        <v>1411</v>
      </c>
    </row>
    <row r="92" spans="1:4" ht="10.5" customHeight="1">
      <c r="A92" t="s">
        <v>1209</v>
      </c>
      <c r="B92" t="s">
        <v>1209</v>
      </c>
      <c r="C92" t="s">
        <v>1419</v>
      </c>
      <c r="D92" t="s">
        <v>1411</v>
      </c>
    </row>
    <row r="93" spans="1:4" ht="10.5" customHeight="1">
      <c r="A93" t="s">
        <v>65</v>
      </c>
      <c r="B93" t="s">
        <v>65</v>
      </c>
      <c r="C93" t="s">
        <v>70</v>
      </c>
      <c r="D93" t="s">
        <v>1411</v>
      </c>
    </row>
    <row r="94" spans="1:4" ht="10.5" customHeight="1">
      <c r="A94" t="s">
        <v>1216</v>
      </c>
      <c r="B94" t="s">
        <v>1216</v>
      </c>
      <c r="C94" t="s">
        <v>1420</v>
      </c>
      <c r="D94" t="s">
        <v>1411</v>
      </c>
    </row>
    <row r="95" spans="1:4" ht="10.5" customHeight="1">
      <c r="A95" t="s">
        <v>1219</v>
      </c>
      <c r="B95" t="s">
        <v>1219</v>
      </c>
      <c r="C95" t="s">
        <v>1421</v>
      </c>
      <c r="D95" t="s">
        <v>1411</v>
      </c>
    </row>
    <row r="96" spans="1:4" ht="10.5" customHeight="1">
      <c r="A96" t="s">
        <v>1224</v>
      </c>
      <c r="B96" t="s">
        <v>1422</v>
      </c>
      <c r="C96" t="s">
        <v>1423</v>
      </c>
      <c r="D96" t="s">
        <v>1148</v>
      </c>
    </row>
    <row r="97" spans="1:4" ht="10.5" customHeight="1">
      <c r="A97" t="s">
        <v>1224</v>
      </c>
      <c r="B97" t="s">
        <v>1424</v>
      </c>
      <c r="C97" t="s">
        <v>1425</v>
      </c>
      <c r="D97" t="s">
        <v>1148</v>
      </c>
    </row>
    <row r="98" spans="1:4" ht="10.5" customHeight="1">
      <c r="A98" t="s">
        <v>1224</v>
      </c>
      <c r="B98" t="s">
        <v>1426</v>
      </c>
      <c r="C98" t="s">
        <v>1427</v>
      </c>
      <c r="D98" t="s">
        <v>1148</v>
      </c>
    </row>
    <row r="99" spans="1:4" ht="10.5" customHeight="1">
      <c r="A99" t="s">
        <v>1224</v>
      </c>
      <c r="B99" t="s">
        <v>1389</v>
      </c>
      <c r="C99" t="s">
        <v>1428</v>
      </c>
      <c r="D99" t="s">
        <v>1148</v>
      </c>
    </row>
    <row r="100" spans="1:4" ht="10.5" customHeight="1">
      <c r="A100" t="s">
        <v>1224</v>
      </c>
      <c r="B100" t="s">
        <v>1429</v>
      </c>
      <c r="C100" t="s">
        <v>1430</v>
      </c>
      <c r="D100" t="s">
        <v>1148</v>
      </c>
    </row>
    <row r="101" spans="1:4" ht="10.5" customHeight="1">
      <c r="A101" t="s">
        <v>1224</v>
      </c>
      <c r="B101" t="s">
        <v>1224</v>
      </c>
      <c r="C101" t="s">
        <v>1431</v>
      </c>
      <c r="D101" t="s">
        <v>1144</v>
      </c>
    </row>
    <row r="102" spans="1:4" ht="10.5" customHeight="1">
      <c r="A102" t="s">
        <v>1224</v>
      </c>
      <c r="B102" t="s">
        <v>1432</v>
      </c>
      <c r="C102" t="s">
        <v>1433</v>
      </c>
      <c r="D102" t="s">
        <v>1148</v>
      </c>
    </row>
    <row r="103" spans="1:4" ht="10.5" customHeight="1">
      <c r="A103" t="s">
        <v>1224</v>
      </c>
      <c r="B103" t="s">
        <v>1434</v>
      </c>
      <c r="C103" t="s">
        <v>1435</v>
      </c>
      <c r="D103" t="s">
        <v>1148</v>
      </c>
    </row>
    <row r="104" spans="1:4" ht="10.5" customHeight="1">
      <c r="A104" t="s">
        <v>1224</v>
      </c>
      <c r="B104" t="s">
        <v>1436</v>
      </c>
      <c r="C104" t="s">
        <v>1437</v>
      </c>
      <c r="D104" t="s">
        <v>1148</v>
      </c>
    </row>
    <row r="105" spans="1:4" ht="10.5" customHeight="1">
      <c r="A105" t="s">
        <v>1224</v>
      </c>
      <c r="B105" t="s">
        <v>1438</v>
      </c>
      <c r="C105" t="s">
        <v>1439</v>
      </c>
      <c r="D105" t="s">
        <v>1148</v>
      </c>
    </row>
    <row r="106" spans="1:4" ht="10.5" customHeight="1">
      <c r="A106" t="s">
        <v>1224</v>
      </c>
      <c r="B106" t="s">
        <v>1440</v>
      </c>
      <c r="C106" t="s">
        <v>1441</v>
      </c>
      <c r="D106" t="s">
        <v>1148</v>
      </c>
    </row>
    <row r="107" spans="1:4" ht="10.5" customHeight="1">
      <c r="A107" t="s">
        <v>1224</v>
      </c>
      <c r="B107" t="s">
        <v>1442</v>
      </c>
      <c r="C107" t="s">
        <v>1443</v>
      </c>
      <c r="D107" t="s">
        <v>1148</v>
      </c>
    </row>
    <row r="108" spans="1:4" ht="10.5" customHeight="1">
      <c r="A108" t="s">
        <v>1224</v>
      </c>
      <c r="B108" t="s">
        <v>1406</v>
      </c>
      <c r="C108" t="s">
        <v>1444</v>
      </c>
      <c r="D108" t="s">
        <v>1148</v>
      </c>
    </row>
    <row r="109" spans="1:4" ht="10.5" customHeight="1">
      <c r="A109" t="s">
        <v>1224</v>
      </c>
      <c r="B109" t="s">
        <v>1445</v>
      </c>
      <c r="C109" t="s">
        <v>1446</v>
      </c>
      <c r="D109" t="s">
        <v>1148</v>
      </c>
    </row>
    <row r="110" spans="1:4" ht="10.5" customHeight="1">
      <c r="A110" t="s">
        <v>1228</v>
      </c>
      <c r="B110" t="s">
        <v>1447</v>
      </c>
      <c r="C110" t="s">
        <v>1448</v>
      </c>
      <c r="D110" t="s">
        <v>1148</v>
      </c>
    </row>
    <row r="111" spans="1:4" ht="10.5" customHeight="1">
      <c r="A111" t="s">
        <v>1228</v>
      </c>
      <c r="B111" t="s">
        <v>1449</v>
      </c>
      <c r="C111" t="s">
        <v>1450</v>
      </c>
      <c r="D111" t="s">
        <v>1148</v>
      </c>
    </row>
    <row r="112" spans="1:4" ht="10.5" customHeight="1">
      <c r="A112" t="s">
        <v>1228</v>
      </c>
      <c r="B112" t="s">
        <v>1228</v>
      </c>
      <c r="C112" t="s">
        <v>1451</v>
      </c>
      <c r="D112" t="s">
        <v>1144</v>
      </c>
    </row>
    <row r="113" spans="1:4" ht="10.5" customHeight="1">
      <c r="A113" t="s">
        <v>1228</v>
      </c>
      <c r="B113" t="s">
        <v>1452</v>
      </c>
      <c r="C113" t="s">
        <v>1453</v>
      </c>
      <c r="D113" t="s">
        <v>1148</v>
      </c>
    </row>
    <row r="114" spans="1:4" ht="10.5" customHeight="1">
      <c r="A114" t="s">
        <v>1228</v>
      </c>
      <c r="B114" t="s">
        <v>1308</v>
      </c>
      <c r="C114" t="s">
        <v>1454</v>
      </c>
      <c r="D114" t="s">
        <v>1148</v>
      </c>
    </row>
    <row r="115" spans="1:4" ht="10.5" customHeight="1">
      <c r="A115" t="s">
        <v>1228</v>
      </c>
      <c r="B115" t="s">
        <v>1455</v>
      </c>
      <c r="C115" t="s">
        <v>1456</v>
      </c>
      <c r="D115" t="s">
        <v>1148</v>
      </c>
    </row>
    <row r="116" spans="1:4" ht="10.5" customHeight="1">
      <c r="A116" t="s">
        <v>1228</v>
      </c>
      <c r="B116" t="s">
        <v>1457</v>
      </c>
      <c r="C116" t="s">
        <v>1458</v>
      </c>
      <c r="D116" t="s">
        <v>1148</v>
      </c>
    </row>
    <row r="117" spans="1:4" ht="10.5" customHeight="1">
      <c r="A117" t="s">
        <v>1228</v>
      </c>
      <c r="B117" t="s">
        <v>1459</v>
      </c>
      <c r="C117" t="s">
        <v>1460</v>
      </c>
      <c r="D117" t="s">
        <v>1148</v>
      </c>
    </row>
    <row r="118" spans="1:4" ht="10.5" customHeight="1">
      <c r="A118" t="s">
        <v>1228</v>
      </c>
      <c r="B118" t="s">
        <v>1461</v>
      </c>
      <c r="C118" t="s">
        <v>1462</v>
      </c>
      <c r="D118" t="s">
        <v>1148</v>
      </c>
    </row>
    <row r="119" spans="1:4" ht="10.5" customHeight="1">
      <c r="A119" t="s">
        <v>1228</v>
      </c>
      <c r="B119" t="s">
        <v>1463</v>
      </c>
      <c r="C119" t="s">
        <v>1464</v>
      </c>
      <c r="D119" t="s">
        <v>1148</v>
      </c>
    </row>
    <row r="120" spans="1:4" ht="10.5" customHeight="1">
      <c r="A120" t="s">
        <v>1232</v>
      </c>
      <c r="B120" t="s">
        <v>1232</v>
      </c>
      <c r="C120" t="s">
        <v>1465</v>
      </c>
      <c r="D120" t="s">
        <v>1144</v>
      </c>
    </row>
    <row r="121" spans="1:4" ht="10.5" customHeight="1">
      <c r="A121" t="s">
        <v>1232</v>
      </c>
      <c r="B121" t="s">
        <v>1466</v>
      </c>
      <c r="C121" t="s">
        <v>1467</v>
      </c>
      <c r="D121" t="s">
        <v>1148</v>
      </c>
    </row>
    <row r="122" spans="1:4" ht="10.5" customHeight="1">
      <c r="A122" t="s">
        <v>1232</v>
      </c>
      <c r="B122" t="s">
        <v>1468</v>
      </c>
      <c r="C122" t="s">
        <v>1469</v>
      </c>
      <c r="D122" t="s">
        <v>1148</v>
      </c>
    </row>
    <row r="123" spans="1:4" ht="10.5" customHeight="1">
      <c r="A123" t="s">
        <v>1232</v>
      </c>
      <c r="B123" t="s">
        <v>1470</v>
      </c>
      <c r="C123" t="s">
        <v>1471</v>
      </c>
      <c r="D123" t="s">
        <v>1148</v>
      </c>
    </row>
    <row r="124" spans="1:4" ht="10.5" customHeight="1">
      <c r="A124" t="s">
        <v>1232</v>
      </c>
      <c r="B124" t="s">
        <v>1472</v>
      </c>
      <c r="C124" t="s">
        <v>1473</v>
      </c>
      <c r="D124" t="s">
        <v>1148</v>
      </c>
    </row>
    <row r="125" spans="1:4" ht="10.5" customHeight="1">
      <c r="A125" t="s">
        <v>1232</v>
      </c>
      <c r="B125" t="s">
        <v>1474</v>
      </c>
      <c r="C125" t="s">
        <v>1475</v>
      </c>
      <c r="D125" t="s">
        <v>1148</v>
      </c>
    </row>
    <row r="126" spans="1:4" ht="10.5" customHeight="1">
      <c r="A126" t="s">
        <v>1232</v>
      </c>
      <c r="B126" t="s">
        <v>1476</v>
      </c>
      <c r="C126" t="s">
        <v>1477</v>
      </c>
      <c r="D126" t="s">
        <v>1148</v>
      </c>
    </row>
    <row r="127" spans="1:4" ht="10.5" customHeight="1">
      <c r="A127" t="s">
        <v>1232</v>
      </c>
      <c r="B127" t="s">
        <v>1478</v>
      </c>
      <c r="C127" t="s">
        <v>1479</v>
      </c>
      <c r="D127" t="s">
        <v>1148</v>
      </c>
    </row>
    <row r="128" spans="1:4" ht="10.5" customHeight="1">
      <c r="A128" t="s">
        <v>1232</v>
      </c>
      <c r="B128" t="s">
        <v>1480</v>
      </c>
      <c r="C128" t="s">
        <v>1481</v>
      </c>
      <c r="D128" t="s">
        <v>1148</v>
      </c>
    </row>
    <row r="129" spans="1:4" ht="10.5" customHeight="1">
      <c r="A129" t="s">
        <v>1232</v>
      </c>
      <c r="B129" t="s">
        <v>1482</v>
      </c>
      <c r="C129" t="s">
        <v>1483</v>
      </c>
      <c r="D129" t="s">
        <v>1148</v>
      </c>
    </row>
    <row r="130" spans="1:4" ht="10.5" customHeight="1">
      <c r="A130" t="s">
        <v>1236</v>
      </c>
      <c r="B130" t="s">
        <v>1484</v>
      </c>
      <c r="C130" t="s">
        <v>1485</v>
      </c>
      <c r="D130" t="s">
        <v>1148</v>
      </c>
    </row>
    <row r="131" spans="1:4" ht="10.5" customHeight="1">
      <c r="A131" t="s">
        <v>1236</v>
      </c>
      <c r="B131" t="s">
        <v>1486</v>
      </c>
      <c r="C131" t="s">
        <v>1487</v>
      </c>
      <c r="D131" t="s">
        <v>1148</v>
      </c>
    </row>
    <row r="132" spans="1:4" ht="10.5" customHeight="1">
      <c r="A132" t="s">
        <v>1236</v>
      </c>
      <c r="B132" t="s">
        <v>1488</v>
      </c>
      <c r="C132" t="s">
        <v>1489</v>
      </c>
      <c r="D132" t="s">
        <v>1148</v>
      </c>
    </row>
    <row r="133" spans="1:4" ht="10.5" customHeight="1">
      <c r="A133" t="s">
        <v>1236</v>
      </c>
      <c r="B133" t="s">
        <v>1236</v>
      </c>
      <c r="C133" t="s">
        <v>1490</v>
      </c>
      <c r="D133" t="s">
        <v>1144</v>
      </c>
    </row>
    <row r="134" spans="1:4" ht="10.5" customHeight="1">
      <c r="A134" t="s">
        <v>1236</v>
      </c>
      <c r="B134" t="s">
        <v>1491</v>
      </c>
      <c r="C134" t="s">
        <v>1492</v>
      </c>
      <c r="D134" t="s">
        <v>1223</v>
      </c>
    </row>
    <row r="135" spans="1:4" ht="10.5" customHeight="1">
      <c r="A135" t="s">
        <v>1236</v>
      </c>
      <c r="B135" t="s">
        <v>1493</v>
      </c>
      <c r="C135" t="s">
        <v>1494</v>
      </c>
      <c r="D135" t="s">
        <v>1148</v>
      </c>
    </row>
    <row r="136" spans="1:4" ht="10.5" customHeight="1">
      <c r="A136" t="s">
        <v>1236</v>
      </c>
      <c r="B136" t="s">
        <v>1495</v>
      </c>
      <c r="C136" t="s">
        <v>1496</v>
      </c>
      <c r="D136" t="s">
        <v>1148</v>
      </c>
    </row>
    <row r="137" spans="1:4" ht="10.5" customHeight="1">
      <c r="A137" t="s">
        <v>1236</v>
      </c>
      <c r="B137" t="s">
        <v>1285</v>
      </c>
      <c r="C137" t="s">
        <v>1497</v>
      </c>
      <c r="D137" t="s">
        <v>1148</v>
      </c>
    </row>
    <row r="138" spans="1:4" ht="10.5" customHeight="1">
      <c r="A138" t="s">
        <v>1236</v>
      </c>
      <c r="B138" t="s">
        <v>1498</v>
      </c>
      <c r="C138" t="s">
        <v>1499</v>
      </c>
      <c r="D138" t="s">
        <v>1148</v>
      </c>
    </row>
    <row r="139" spans="1:4" ht="10.5" customHeight="1">
      <c r="A139" t="s">
        <v>1236</v>
      </c>
      <c r="B139" t="s">
        <v>1500</v>
      </c>
      <c r="C139" t="s">
        <v>1501</v>
      </c>
      <c r="D139" t="s">
        <v>1148</v>
      </c>
    </row>
    <row r="140" spans="1:4" ht="10.5" customHeight="1">
      <c r="A140" t="s">
        <v>1240</v>
      </c>
      <c r="B140" t="s">
        <v>1502</v>
      </c>
      <c r="C140" t="s">
        <v>1503</v>
      </c>
      <c r="D140" t="s">
        <v>1148</v>
      </c>
    </row>
    <row r="141" spans="1:4" ht="10.5" customHeight="1">
      <c r="A141" t="s">
        <v>1240</v>
      </c>
      <c r="B141" t="s">
        <v>1504</v>
      </c>
      <c r="C141" t="s">
        <v>1505</v>
      </c>
      <c r="D141" t="s">
        <v>1148</v>
      </c>
    </row>
    <row r="142" spans="1:4" ht="10.5" customHeight="1">
      <c r="A142" t="s">
        <v>1240</v>
      </c>
      <c r="B142" t="s">
        <v>1506</v>
      </c>
      <c r="C142" t="s">
        <v>1507</v>
      </c>
      <c r="D142" t="s">
        <v>1148</v>
      </c>
    </row>
    <row r="143" spans="1:4" ht="10.5" customHeight="1">
      <c r="A143" t="s">
        <v>1240</v>
      </c>
      <c r="B143" t="s">
        <v>1240</v>
      </c>
      <c r="C143" t="s">
        <v>1508</v>
      </c>
      <c r="D143" t="s">
        <v>1144</v>
      </c>
    </row>
    <row r="144" spans="1:4" ht="10.5" customHeight="1">
      <c r="A144" t="s">
        <v>1240</v>
      </c>
      <c r="B144" t="s">
        <v>1509</v>
      </c>
      <c r="C144" t="s">
        <v>1510</v>
      </c>
      <c r="D144" t="s">
        <v>1148</v>
      </c>
    </row>
    <row r="145" spans="1:4" ht="10.5" customHeight="1">
      <c r="A145" t="s">
        <v>1240</v>
      </c>
      <c r="B145" t="s">
        <v>1511</v>
      </c>
      <c r="C145" t="s">
        <v>1512</v>
      </c>
      <c r="D145" t="s">
        <v>1148</v>
      </c>
    </row>
    <row r="146" spans="1:4" ht="10.5" customHeight="1">
      <c r="A146" t="s">
        <v>1240</v>
      </c>
      <c r="B146" t="s">
        <v>1513</v>
      </c>
      <c r="C146" t="s">
        <v>1514</v>
      </c>
      <c r="D146" t="s">
        <v>1148</v>
      </c>
    </row>
    <row r="147" spans="1:4" ht="10.5" customHeight="1">
      <c r="A147" t="s">
        <v>1240</v>
      </c>
      <c r="B147" t="s">
        <v>1515</v>
      </c>
      <c r="C147" t="s">
        <v>1516</v>
      </c>
      <c r="D147" t="s">
        <v>1148</v>
      </c>
    </row>
    <row r="148" spans="1:4" ht="10.5" customHeight="1">
      <c r="A148" t="s">
        <v>1240</v>
      </c>
      <c r="B148" t="s">
        <v>1242</v>
      </c>
      <c r="C148" t="s">
        <v>1517</v>
      </c>
      <c r="D148" t="s">
        <v>1148</v>
      </c>
    </row>
    <row r="149" spans="1:4" ht="10.5" customHeight="1">
      <c r="A149" t="s">
        <v>1240</v>
      </c>
      <c r="B149" t="s">
        <v>1518</v>
      </c>
      <c r="C149" t="s">
        <v>1519</v>
      </c>
      <c r="D149" t="s">
        <v>1148</v>
      </c>
    </row>
    <row r="150" spans="1:4" ht="10.5" customHeight="1">
      <c r="A150" t="s">
        <v>1240</v>
      </c>
      <c r="B150" t="s">
        <v>1520</v>
      </c>
      <c r="C150" t="s">
        <v>1521</v>
      </c>
      <c r="D150" t="s">
        <v>1148</v>
      </c>
    </row>
    <row r="151" spans="1:4" ht="10.5" customHeight="1">
      <c r="A151" t="s">
        <v>1240</v>
      </c>
      <c r="B151" t="s">
        <v>1522</v>
      </c>
      <c r="C151" t="s">
        <v>1523</v>
      </c>
      <c r="D151" t="s">
        <v>1148</v>
      </c>
    </row>
    <row r="152" spans="1:4" ht="10.5" customHeight="1">
      <c r="A152" t="s">
        <v>1244</v>
      </c>
      <c r="B152" t="s">
        <v>1524</v>
      </c>
      <c r="C152" t="s">
        <v>1525</v>
      </c>
      <c r="D152" t="s">
        <v>1148</v>
      </c>
    </row>
    <row r="153" spans="1:4" ht="10.5" customHeight="1">
      <c r="A153" t="s">
        <v>1244</v>
      </c>
      <c r="B153" t="s">
        <v>1244</v>
      </c>
      <c r="C153" t="s">
        <v>1526</v>
      </c>
      <c r="D153" t="s">
        <v>1144</v>
      </c>
    </row>
    <row r="154" spans="1:4" ht="10.5" customHeight="1">
      <c r="A154" t="s">
        <v>1244</v>
      </c>
      <c r="B154" t="s">
        <v>1163</v>
      </c>
      <c r="C154" t="s">
        <v>1527</v>
      </c>
      <c r="D154" t="s">
        <v>1148</v>
      </c>
    </row>
    <row r="155" spans="1:4" ht="10.5" customHeight="1">
      <c r="A155" t="s">
        <v>1244</v>
      </c>
      <c r="B155" t="s">
        <v>1528</v>
      </c>
      <c r="C155" t="s">
        <v>1529</v>
      </c>
      <c r="D155" t="s">
        <v>1148</v>
      </c>
    </row>
    <row r="156" spans="1:4" ht="10.5" customHeight="1">
      <c r="A156" t="s">
        <v>1244</v>
      </c>
      <c r="B156" t="s">
        <v>1513</v>
      </c>
      <c r="C156" t="s">
        <v>1530</v>
      </c>
      <c r="D156" t="s">
        <v>1148</v>
      </c>
    </row>
    <row r="157" spans="1:4" ht="10.5" customHeight="1">
      <c r="A157" t="s">
        <v>1244</v>
      </c>
      <c r="B157" t="s">
        <v>1531</v>
      </c>
      <c r="C157" t="s">
        <v>1532</v>
      </c>
      <c r="D157" t="s">
        <v>1148</v>
      </c>
    </row>
    <row r="158" spans="1:4" ht="10.5" customHeight="1">
      <c r="A158" t="s">
        <v>1244</v>
      </c>
      <c r="B158" t="s">
        <v>1533</v>
      </c>
      <c r="C158" t="s">
        <v>1534</v>
      </c>
      <c r="D158" t="s">
        <v>1148</v>
      </c>
    </row>
    <row r="159" spans="1:4" ht="10.5" customHeight="1">
      <c r="A159" t="s">
        <v>1244</v>
      </c>
      <c r="B159" t="s">
        <v>1535</v>
      </c>
      <c r="C159" t="s">
        <v>1536</v>
      </c>
      <c r="D159" t="s">
        <v>1148</v>
      </c>
    </row>
    <row r="160" spans="1:4" ht="10.5" customHeight="1">
      <c r="A160" t="s">
        <v>1244</v>
      </c>
      <c r="B160" t="s">
        <v>1537</v>
      </c>
      <c r="C160" t="s">
        <v>1538</v>
      </c>
      <c r="D160" t="s">
        <v>1148</v>
      </c>
    </row>
    <row r="161" spans="1:4" ht="10.5" customHeight="1">
      <c r="A161" t="s">
        <v>1248</v>
      </c>
      <c r="B161" t="s">
        <v>1539</v>
      </c>
      <c r="C161" t="s">
        <v>1540</v>
      </c>
      <c r="D161" t="s">
        <v>1148</v>
      </c>
    </row>
    <row r="162" spans="1:4" ht="10.5" customHeight="1">
      <c r="A162" t="s">
        <v>1248</v>
      </c>
      <c r="B162" t="s">
        <v>1541</v>
      </c>
      <c r="C162" t="s">
        <v>1542</v>
      </c>
      <c r="D162" t="s">
        <v>1148</v>
      </c>
    </row>
    <row r="163" spans="1:4" ht="10.5" customHeight="1">
      <c r="A163" t="s">
        <v>1248</v>
      </c>
      <c r="B163" t="s">
        <v>1543</v>
      </c>
      <c r="C163" t="s">
        <v>1544</v>
      </c>
      <c r="D163" t="s">
        <v>1148</v>
      </c>
    </row>
    <row r="164" spans="1:4" ht="10.5" customHeight="1">
      <c r="A164" t="s">
        <v>1248</v>
      </c>
      <c r="B164" t="s">
        <v>1545</v>
      </c>
      <c r="C164" t="s">
        <v>1546</v>
      </c>
      <c r="D164" t="s">
        <v>1547</v>
      </c>
    </row>
    <row r="165" spans="1:4" ht="10.5" customHeight="1">
      <c r="A165" t="s">
        <v>1248</v>
      </c>
      <c r="B165" t="s">
        <v>1548</v>
      </c>
      <c r="C165" t="s">
        <v>1549</v>
      </c>
      <c r="D165" t="s">
        <v>1148</v>
      </c>
    </row>
    <row r="166" spans="1:4" ht="10.5" customHeight="1">
      <c r="A166" t="s">
        <v>1248</v>
      </c>
      <c r="B166" t="s">
        <v>1550</v>
      </c>
      <c r="C166" t="s">
        <v>1551</v>
      </c>
      <c r="D166" t="s">
        <v>1148</v>
      </c>
    </row>
    <row r="167" spans="1:4" ht="10.5" customHeight="1">
      <c r="A167" t="s">
        <v>1248</v>
      </c>
      <c r="B167" t="s">
        <v>1552</v>
      </c>
      <c r="C167" t="s">
        <v>1553</v>
      </c>
      <c r="D167" t="s">
        <v>1148</v>
      </c>
    </row>
    <row r="168" spans="1:4" ht="10.5" customHeight="1">
      <c r="A168" t="s">
        <v>1248</v>
      </c>
      <c r="B168" t="s">
        <v>1248</v>
      </c>
      <c r="C168" t="s">
        <v>1554</v>
      </c>
      <c r="D168" t="s">
        <v>1144</v>
      </c>
    </row>
    <row r="169" spans="1:4" ht="10.5" customHeight="1">
      <c r="A169" t="s">
        <v>1248</v>
      </c>
      <c r="B169" t="s">
        <v>1555</v>
      </c>
      <c r="C169" t="s">
        <v>1556</v>
      </c>
      <c r="D169" t="s">
        <v>1148</v>
      </c>
    </row>
    <row r="170" spans="1:4" ht="10.5" customHeight="1">
      <c r="A170" t="s">
        <v>1248</v>
      </c>
      <c r="B170" t="s">
        <v>1557</v>
      </c>
      <c r="C170" t="s">
        <v>1558</v>
      </c>
      <c r="D170" t="s">
        <v>1148</v>
      </c>
    </row>
    <row r="171" spans="1:4" ht="10.5" customHeight="1">
      <c r="A171" t="s">
        <v>1248</v>
      </c>
      <c r="B171" t="s">
        <v>1559</v>
      </c>
      <c r="C171" t="s">
        <v>1560</v>
      </c>
      <c r="D171" t="s">
        <v>1148</v>
      </c>
    </row>
    <row r="172" spans="1:4" ht="10.5" customHeight="1">
      <c r="A172" t="s">
        <v>1248</v>
      </c>
      <c r="B172" t="s">
        <v>1561</v>
      </c>
      <c r="C172" t="s">
        <v>1562</v>
      </c>
      <c r="D172" t="s">
        <v>1148</v>
      </c>
    </row>
    <row r="173" spans="1:4" ht="10.5" customHeight="1">
      <c r="A173" t="s">
        <v>1248</v>
      </c>
      <c r="B173" t="s">
        <v>1563</v>
      </c>
      <c r="C173" t="s">
        <v>1564</v>
      </c>
      <c r="D173" t="s">
        <v>1148</v>
      </c>
    </row>
    <row r="174" spans="1:4" ht="10.5" customHeight="1">
      <c r="A174" t="s">
        <v>1252</v>
      </c>
      <c r="B174" t="s">
        <v>1565</v>
      </c>
      <c r="C174" t="s">
        <v>1566</v>
      </c>
      <c r="D174" t="s">
        <v>1148</v>
      </c>
    </row>
    <row r="175" spans="1:4" ht="10.5" customHeight="1">
      <c r="A175" t="s">
        <v>1252</v>
      </c>
      <c r="B175" t="s">
        <v>1567</v>
      </c>
      <c r="C175" t="s">
        <v>1568</v>
      </c>
      <c r="D175" t="s">
        <v>1148</v>
      </c>
    </row>
    <row r="176" spans="1:4" ht="10.5" customHeight="1">
      <c r="A176" t="s">
        <v>1252</v>
      </c>
      <c r="B176" t="s">
        <v>1569</v>
      </c>
      <c r="C176" t="s">
        <v>1570</v>
      </c>
      <c r="D176" t="s">
        <v>1148</v>
      </c>
    </row>
    <row r="177" spans="1:4" ht="10.5" customHeight="1">
      <c r="A177" t="s">
        <v>1252</v>
      </c>
      <c r="B177" t="s">
        <v>1571</v>
      </c>
      <c r="C177" t="s">
        <v>1572</v>
      </c>
      <c r="D177" t="s">
        <v>1148</v>
      </c>
    </row>
    <row r="178" spans="1:4" ht="10.5" customHeight="1">
      <c r="A178" t="s">
        <v>1252</v>
      </c>
      <c r="B178" t="s">
        <v>1252</v>
      </c>
      <c r="C178" t="s">
        <v>1573</v>
      </c>
      <c r="D178" t="s">
        <v>1144</v>
      </c>
    </row>
    <row r="179" spans="1:4" ht="10.5" customHeight="1">
      <c r="A179" t="s">
        <v>1252</v>
      </c>
      <c r="B179" t="s">
        <v>1574</v>
      </c>
      <c r="C179" t="s">
        <v>1575</v>
      </c>
      <c r="D179" t="s">
        <v>1148</v>
      </c>
    </row>
    <row r="180" spans="1:4" ht="10.5" customHeight="1">
      <c r="A180" t="s">
        <v>1252</v>
      </c>
      <c r="B180" t="s">
        <v>1576</v>
      </c>
      <c r="C180" t="s">
        <v>1577</v>
      </c>
      <c r="D180" t="s">
        <v>1148</v>
      </c>
    </row>
    <row r="181" spans="1:4" ht="10.5" customHeight="1">
      <c r="A181" t="s">
        <v>1252</v>
      </c>
      <c r="B181" t="s">
        <v>1578</v>
      </c>
      <c r="C181" t="s">
        <v>1579</v>
      </c>
      <c r="D181" t="s">
        <v>1148</v>
      </c>
    </row>
    <row r="182" spans="1:4" ht="10.5" customHeight="1">
      <c r="A182" t="s">
        <v>1252</v>
      </c>
      <c r="B182" t="s">
        <v>1580</v>
      </c>
      <c r="C182" t="s">
        <v>1581</v>
      </c>
      <c r="D182" t="s">
        <v>1148</v>
      </c>
    </row>
    <row r="183" spans="1:4" ht="10.5" customHeight="1">
      <c r="A183" t="s">
        <v>1252</v>
      </c>
      <c r="B183" t="s">
        <v>1582</v>
      </c>
      <c r="C183" t="s">
        <v>1583</v>
      </c>
      <c r="D183" t="s">
        <v>1148</v>
      </c>
    </row>
    <row r="184" spans="1:4" ht="10.5" customHeight="1">
      <c r="A184" t="s">
        <v>1252</v>
      </c>
      <c r="B184" t="s">
        <v>1584</v>
      </c>
      <c r="C184" t="s">
        <v>1585</v>
      </c>
      <c r="D184" t="s">
        <v>1148</v>
      </c>
    </row>
    <row r="185" spans="1:4" ht="10.5" customHeight="1">
      <c r="A185" t="s">
        <v>1256</v>
      </c>
      <c r="B185" t="s">
        <v>1586</v>
      </c>
      <c r="C185" t="s">
        <v>1587</v>
      </c>
      <c r="D185" t="s">
        <v>1148</v>
      </c>
    </row>
    <row r="186" spans="1:4" ht="10.5" customHeight="1">
      <c r="A186" t="s">
        <v>1256</v>
      </c>
      <c r="B186" t="s">
        <v>1588</v>
      </c>
      <c r="C186" t="s">
        <v>1589</v>
      </c>
      <c r="D186" t="s">
        <v>1148</v>
      </c>
    </row>
    <row r="187" spans="1:4" ht="10.5" customHeight="1">
      <c r="A187" t="s">
        <v>1256</v>
      </c>
      <c r="B187" t="s">
        <v>1590</v>
      </c>
      <c r="C187" t="s">
        <v>1591</v>
      </c>
      <c r="D187" t="s">
        <v>1148</v>
      </c>
    </row>
    <row r="188" spans="1:4" ht="10.5" customHeight="1">
      <c r="A188" t="s">
        <v>1256</v>
      </c>
      <c r="B188" t="s">
        <v>1256</v>
      </c>
      <c r="C188" t="s">
        <v>1592</v>
      </c>
      <c r="D188" t="s">
        <v>1144</v>
      </c>
    </row>
    <row r="189" spans="1:4" ht="10.5" customHeight="1">
      <c r="A189" t="s">
        <v>1256</v>
      </c>
      <c r="B189" t="s">
        <v>1593</v>
      </c>
      <c r="C189" t="s">
        <v>1594</v>
      </c>
      <c r="D189" t="s">
        <v>1223</v>
      </c>
    </row>
    <row r="190" spans="1:4" ht="10.5" customHeight="1">
      <c r="A190" t="s">
        <v>1256</v>
      </c>
      <c r="B190" t="s">
        <v>1595</v>
      </c>
      <c r="C190" t="s">
        <v>1596</v>
      </c>
      <c r="D190" t="s">
        <v>1148</v>
      </c>
    </row>
    <row r="191" spans="1:4" ht="10.5" customHeight="1">
      <c r="A191" t="s">
        <v>1256</v>
      </c>
      <c r="B191" t="s">
        <v>1597</v>
      </c>
      <c r="C191" t="s">
        <v>1598</v>
      </c>
      <c r="D191" t="s">
        <v>1148</v>
      </c>
    </row>
    <row r="192" spans="1:4" ht="10.5" customHeight="1">
      <c r="A192" t="s">
        <v>1256</v>
      </c>
      <c r="B192" t="s">
        <v>1599</v>
      </c>
      <c r="C192" t="s">
        <v>1600</v>
      </c>
      <c r="D192" t="s">
        <v>1148</v>
      </c>
    </row>
    <row r="193" spans="1:4" ht="10.5" customHeight="1">
      <c r="A193" t="s">
        <v>1260</v>
      </c>
      <c r="B193" t="s">
        <v>1601</v>
      </c>
      <c r="C193" t="s">
        <v>1602</v>
      </c>
      <c r="D193" t="s">
        <v>1148</v>
      </c>
    </row>
    <row r="194" spans="1:4" ht="10.5" customHeight="1">
      <c r="A194" t="s">
        <v>1260</v>
      </c>
      <c r="B194" t="s">
        <v>1603</v>
      </c>
      <c r="C194" t="s">
        <v>1604</v>
      </c>
      <c r="D194" t="s">
        <v>1148</v>
      </c>
    </row>
    <row r="195" spans="1:4" ht="10.5" customHeight="1">
      <c r="A195" t="s">
        <v>1260</v>
      </c>
      <c r="B195" t="s">
        <v>1605</v>
      </c>
      <c r="C195" t="s">
        <v>1606</v>
      </c>
      <c r="D195" t="s">
        <v>1223</v>
      </c>
    </row>
    <row r="196" spans="1:4" ht="10.5" customHeight="1">
      <c r="A196" t="s">
        <v>1260</v>
      </c>
      <c r="B196" t="s">
        <v>1607</v>
      </c>
      <c r="C196" t="s">
        <v>1608</v>
      </c>
      <c r="D196" t="s">
        <v>1148</v>
      </c>
    </row>
    <row r="197" spans="1:4" ht="10.5" customHeight="1">
      <c r="A197" t="s">
        <v>1260</v>
      </c>
      <c r="B197" t="s">
        <v>1609</v>
      </c>
      <c r="C197" t="s">
        <v>1610</v>
      </c>
      <c r="D197" t="s">
        <v>1148</v>
      </c>
    </row>
    <row r="198" spans="1:4" ht="10.5" customHeight="1">
      <c r="A198" t="s">
        <v>1260</v>
      </c>
      <c r="B198" t="s">
        <v>1468</v>
      </c>
      <c r="C198" t="s">
        <v>1611</v>
      </c>
      <c r="D198" t="s">
        <v>1148</v>
      </c>
    </row>
    <row r="199" spans="1:4" ht="10.5" customHeight="1">
      <c r="A199" t="s">
        <v>1260</v>
      </c>
      <c r="B199" t="s">
        <v>1612</v>
      </c>
      <c r="C199" t="s">
        <v>1613</v>
      </c>
      <c r="D199" t="s">
        <v>1148</v>
      </c>
    </row>
    <row r="200" spans="1:4" ht="10.5" customHeight="1">
      <c r="A200" t="s">
        <v>1260</v>
      </c>
      <c r="B200" t="s">
        <v>1436</v>
      </c>
      <c r="C200" t="s">
        <v>1614</v>
      </c>
      <c r="D200" t="s">
        <v>1148</v>
      </c>
    </row>
    <row r="201" spans="1:4" ht="10.5" customHeight="1">
      <c r="A201" t="s">
        <v>1260</v>
      </c>
      <c r="B201" t="s">
        <v>1260</v>
      </c>
      <c r="C201" t="s">
        <v>1615</v>
      </c>
      <c r="D201" t="s">
        <v>1144</v>
      </c>
    </row>
    <row r="202" spans="1:4" ht="10.5" customHeight="1">
      <c r="A202" t="s">
        <v>1260</v>
      </c>
      <c r="B202" t="s">
        <v>1616</v>
      </c>
      <c r="C202" t="s">
        <v>1617</v>
      </c>
      <c r="D202" t="s">
        <v>1223</v>
      </c>
    </row>
    <row r="203" spans="1:4" ht="10.5" customHeight="1">
      <c r="A203" t="s">
        <v>1260</v>
      </c>
      <c r="B203" t="s">
        <v>1618</v>
      </c>
      <c r="C203" t="s">
        <v>1619</v>
      </c>
      <c r="D203" t="s">
        <v>1148</v>
      </c>
    </row>
    <row r="204" spans="1:4" ht="10.5" customHeight="1">
      <c r="A204" t="s">
        <v>1260</v>
      </c>
      <c r="B204" t="s">
        <v>1620</v>
      </c>
      <c r="C204" t="s">
        <v>1621</v>
      </c>
      <c r="D204" t="s">
        <v>1148</v>
      </c>
    </row>
    <row r="205" spans="1:4" ht="10.5" customHeight="1">
      <c r="A205" t="s">
        <v>1260</v>
      </c>
      <c r="B205" t="s">
        <v>1622</v>
      </c>
      <c r="C205" t="s">
        <v>1623</v>
      </c>
      <c r="D205" t="s">
        <v>1148</v>
      </c>
    </row>
    <row r="206" spans="1:4" ht="10.5" customHeight="1">
      <c r="A206" t="s">
        <v>1260</v>
      </c>
      <c r="B206" t="s">
        <v>1624</v>
      </c>
      <c r="C206" t="s">
        <v>1625</v>
      </c>
      <c r="D206" t="s">
        <v>1148</v>
      </c>
    </row>
    <row r="207" spans="1:4" ht="10.5" customHeight="1">
      <c r="A207" t="s">
        <v>1260</v>
      </c>
      <c r="B207" t="s">
        <v>1626</v>
      </c>
      <c r="C207" t="s">
        <v>1627</v>
      </c>
      <c r="D207" t="s">
        <v>1547</v>
      </c>
    </row>
    <row r="208" spans="1:4" ht="10.5" customHeight="1">
      <c r="A208" t="s">
        <v>1260</v>
      </c>
      <c r="B208" t="s">
        <v>1628</v>
      </c>
      <c r="C208" t="s">
        <v>1629</v>
      </c>
      <c r="D208" t="s">
        <v>1148</v>
      </c>
    </row>
    <row r="209" spans="1:4" ht="10.5" customHeight="1">
      <c r="A209" t="s">
        <v>1264</v>
      </c>
      <c r="B209" t="s">
        <v>1630</v>
      </c>
      <c r="C209" t="s">
        <v>1631</v>
      </c>
      <c r="D209" t="s">
        <v>1148</v>
      </c>
    </row>
    <row r="210" spans="1:4" ht="10.5" customHeight="1">
      <c r="A210" t="s">
        <v>1264</v>
      </c>
      <c r="B210" t="s">
        <v>1264</v>
      </c>
      <c r="C210" t="s">
        <v>1632</v>
      </c>
      <c r="D210" t="s">
        <v>1144</v>
      </c>
    </row>
    <row r="211" spans="1:4" ht="10.5" customHeight="1">
      <c r="A211" t="s">
        <v>1264</v>
      </c>
      <c r="B211" t="s">
        <v>1633</v>
      </c>
      <c r="C211" t="s">
        <v>1634</v>
      </c>
      <c r="D211" t="s">
        <v>1148</v>
      </c>
    </row>
    <row r="212" spans="1:4" ht="10.5" customHeight="1">
      <c r="A212" t="s">
        <v>1264</v>
      </c>
      <c r="B212" t="s">
        <v>1635</v>
      </c>
      <c r="C212" t="s">
        <v>1636</v>
      </c>
      <c r="D212" t="s">
        <v>1148</v>
      </c>
    </row>
    <row r="213" spans="1:4" ht="10.5" customHeight="1">
      <c r="A213" t="s">
        <v>1268</v>
      </c>
      <c r="B213" t="s">
        <v>1637</v>
      </c>
      <c r="C213" t="s">
        <v>1638</v>
      </c>
      <c r="D213" t="s">
        <v>1148</v>
      </c>
    </row>
    <row r="214" spans="1:4" ht="10.5" customHeight="1">
      <c r="A214" t="s">
        <v>1268</v>
      </c>
      <c r="B214" t="s">
        <v>1639</v>
      </c>
      <c r="C214" t="s">
        <v>1640</v>
      </c>
      <c r="D214" t="s">
        <v>1148</v>
      </c>
    </row>
    <row r="215" spans="1:4" ht="10.5" customHeight="1">
      <c r="A215" t="s">
        <v>1268</v>
      </c>
      <c r="B215" t="s">
        <v>1641</v>
      </c>
      <c r="C215" t="s">
        <v>1642</v>
      </c>
      <c r="D215" t="s">
        <v>1148</v>
      </c>
    </row>
    <row r="216" spans="1:4" ht="10.5" customHeight="1">
      <c r="A216" t="s">
        <v>1268</v>
      </c>
      <c r="B216" t="s">
        <v>1643</v>
      </c>
      <c r="C216" t="s">
        <v>1644</v>
      </c>
      <c r="D216" t="s">
        <v>1148</v>
      </c>
    </row>
    <row r="217" spans="1:4" ht="10.5" customHeight="1">
      <c r="A217" t="s">
        <v>1268</v>
      </c>
      <c r="B217" t="s">
        <v>1645</v>
      </c>
      <c r="C217" t="s">
        <v>1646</v>
      </c>
      <c r="D217" t="s">
        <v>1148</v>
      </c>
    </row>
    <row r="218" spans="1:4" ht="10.5" customHeight="1">
      <c r="A218" t="s">
        <v>1268</v>
      </c>
      <c r="B218" t="s">
        <v>1268</v>
      </c>
      <c r="C218" t="s">
        <v>1647</v>
      </c>
      <c r="D218" t="s">
        <v>1144</v>
      </c>
    </row>
    <row r="219" spans="1:4" ht="10.5" customHeight="1">
      <c r="A219" t="s">
        <v>1268</v>
      </c>
      <c r="B219" t="s">
        <v>1648</v>
      </c>
      <c r="C219" t="s">
        <v>1649</v>
      </c>
      <c r="D219" t="s">
        <v>1148</v>
      </c>
    </row>
    <row r="220" spans="1:4" ht="10.5" customHeight="1">
      <c r="A220" t="s">
        <v>1268</v>
      </c>
      <c r="B220" t="s">
        <v>1650</v>
      </c>
      <c r="C220" t="s">
        <v>1651</v>
      </c>
      <c r="D220" t="s">
        <v>1148</v>
      </c>
    </row>
    <row r="221" spans="1:4" ht="10.5" customHeight="1">
      <c r="A221" t="s">
        <v>1268</v>
      </c>
      <c r="B221" t="s">
        <v>1652</v>
      </c>
      <c r="C221" t="s">
        <v>1653</v>
      </c>
      <c r="D221" t="s">
        <v>1148</v>
      </c>
    </row>
    <row r="222" spans="1:4" ht="10.5" customHeight="1">
      <c r="A222" t="s">
        <v>1268</v>
      </c>
      <c r="B222" t="s">
        <v>1654</v>
      </c>
      <c r="C222" t="s">
        <v>1655</v>
      </c>
      <c r="D222" t="s">
        <v>1148</v>
      </c>
    </row>
    <row r="223" spans="1:4" ht="10.5" customHeight="1">
      <c r="A223" t="s">
        <v>1271</v>
      </c>
      <c r="B223" t="s">
        <v>1656</v>
      </c>
      <c r="C223" t="s">
        <v>1657</v>
      </c>
      <c r="D223" t="s">
        <v>1148</v>
      </c>
    </row>
    <row r="224" spans="1:4" ht="10.5" customHeight="1">
      <c r="A224" t="s">
        <v>1271</v>
      </c>
      <c r="B224" t="s">
        <v>1658</v>
      </c>
      <c r="C224" t="s">
        <v>1659</v>
      </c>
      <c r="D224" t="s">
        <v>1148</v>
      </c>
    </row>
    <row r="225" spans="1:4" ht="10.5" customHeight="1">
      <c r="A225" t="s">
        <v>1271</v>
      </c>
      <c r="B225" t="s">
        <v>1660</v>
      </c>
      <c r="C225" t="s">
        <v>1661</v>
      </c>
      <c r="D225" t="s">
        <v>1148</v>
      </c>
    </row>
    <row r="226" spans="1:4" ht="10.5" customHeight="1">
      <c r="A226" t="s">
        <v>1271</v>
      </c>
      <c r="B226" t="s">
        <v>1662</v>
      </c>
      <c r="C226" t="s">
        <v>1663</v>
      </c>
      <c r="D226" t="s">
        <v>1148</v>
      </c>
    </row>
    <row r="227" spans="1:4" ht="10.5" customHeight="1">
      <c r="A227" t="s">
        <v>1271</v>
      </c>
      <c r="B227" t="s">
        <v>1664</v>
      </c>
      <c r="C227" t="s">
        <v>1665</v>
      </c>
      <c r="D227" t="s">
        <v>1148</v>
      </c>
    </row>
    <row r="228" spans="1:4" ht="10.5" customHeight="1">
      <c r="A228" t="s">
        <v>1271</v>
      </c>
      <c r="B228" t="s">
        <v>1271</v>
      </c>
      <c r="C228" t="s">
        <v>1666</v>
      </c>
      <c r="D228" t="s">
        <v>1144</v>
      </c>
    </row>
    <row r="229" spans="1:4" ht="10.5" customHeight="1">
      <c r="A229" t="s">
        <v>1271</v>
      </c>
      <c r="B229" t="s">
        <v>1667</v>
      </c>
      <c r="C229" t="s">
        <v>1668</v>
      </c>
      <c r="D229" t="s">
        <v>1148</v>
      </c>
    </row>
    <row r="230" spans="1:4" ht="10.5" customHeight="1">
      <c r="A230" t="s">
        <v>1271</v>
      </c>
      <c r="B230" t="s">
        <v>1669</v>
      </c>
      <c r="C230" t="s">
        <v>1670</v>
      </c>
      <c r="D230" t="s">
        <v>1148</v>
      </c>
    </row>
    <row r="231" spans="1:4" ht="10.5" customHeight="1">
      <c r="A231" t="s">
        <v>1271</v>
      </c>
      <c r="B231" t="s">
        <v>1671</v>
      </c>
      <c r="C231" t="s">
        <v>1672</v>
      </c>
      <c r="D231" t="s">
        <v>1148</v>
      </c>
    </row>
    <row r="232" spans="1:4" ht="10.5" customHeight="1">
      <c r="A232" t="s">
        <v>1275</v>
      </c>
      <c r="B232" t="s">
        <v>1673</v>
      </c>
      <c r="C232" t="s">
        <v>1674</v>
      </c>
      <c r="D232" t="s">
        <v>1148</v>
      </c>
    </row>
    <row r="233" spans="1:4" ht="10.5" customHeight="1">
      <c r="A233" t="s">
        <v>1275</v>
      </c>
      <c r="B233" t="s">
        <v>1675</v>
      </c>
      <c r="C233" t="s">
        <v>1676</v>
      </c>
      <c r="D233" t="s">
        <v>1148</v>
      </c>
    </row>
    <row r="234" spans="1:4" ht="10.5" customHeight="1">
      <c r="A234" t="s">
        <v>1275</v>
      </c>
      <c r="B234" t="s">
        <v>1677</v>
      </c>
      <c r="C234" t="s">
        <v>1678</v>
      </c>
      <c r="D234" t="s">
        <v>1148</v>
      </c>
    </row>
    <row r="235" spans="1:4" ht="10.5" customHeight="1">
      <c r="A235" t="s">
        <v>1275</v>
      </c>
      <c r="B235" t="s">
        <v>1679</v>
      </c>
      <c r="C235" t="s">
        <v>1680</v>
      </c>
      <c r="D235" t="s">
        <v>1148</v>
      </c>
    </row>
    <row r="236" spans="1:4" ht="10.5" customHeight="1">
      <c r="A236" t="s">
        <v>1275</v>
      </c>
      <c r="B236" t="s">
        <v>1681</v>
      </c>
      <c r="C236" t="s">
        <v>1682</v>
      </c>
      <c r="D236" t="s">
        <v>1148</v>
      </c>
    </row>
    <row r="237" spans="1:4" ht="10.5" customHeight="1">
      <c r="A237" t="s">
        <v>1275</v>
      </c>
      <c r="B237" t="s">
        <v>1683</v>
      </c>
      <c r="C237" t="s">
        <v>1684</v>
      </c>
      <c r="D237" t="s">
        <v>1148</v>
      </c>
    </row>
    <row r="238" spans="1:4" ht="10.5" customHeight="1">
      <c r="A238" t="s">
        <v>1275</v>
      </c>
      <c r="B238" t="s">
        <v>1275</v>
      </c>
      <c r="C238" t="s">
        <v>1685</v>
      </c>
      <c r="D238" t="s">
        <v>1144</v>
      </c>
    </row>
    <row r="239" spans="1:4" ht="10.5" customHeight="1">
      <c r="A239" t="s">
        <v>1275</v>
      </c>
      <c r="B239" t="s">
        <v>1686</v>
      </c>
      <c r="C239" t="s">
        <v>1687</v>
      </c>
      <c r="D239" t="s">
        <v>1223</v>
      </c>
    </row>
    <row r="240" spans="1:4" ht="10.5" customHeight="1">
      <c r="A240" t="s">
        <v>1275</v>
      </c>
      <c r="B240" t="s">
        <v>1688</v>
      </c>
      <c r="C240" t="s">
        <v>1689</v>
      </c>
      <c r="D240" t="s">
        <v>1148</v>
      </c>
    </row>
    <row r="241" spans="1:4" ht="10.5" customHeight="1">
      <c r="A241" t="s">
        <v>1275</v>
      </c>
      <c r="B241" t="s">
        <v>1578</v>
      </c>
      <c r="C241" t="s">
        <v>1690</v>
      </c>
      <c r="D241" t="s">
        <v>1148</v>
      </c>
    </row>
    <row r="242" spans="1:4" ht="10.5" customHeight="1">
      <c r="A242" t="s">
        <v>1275</v>
      </c>
      <c r="B242" t="s">
        <v>1691</v>
      </c>
      <c r="C242" t="s">
        <v>1692</v>
      </c>
      <c r="D242" t="s">
        <v>1148</v>
      </c>
    </row>
    <row r="243" spans="1:4" ht="10.5" customHeight="1">
      <c r="A243" t="s">
        <v>1275</v>
      </c>
      <c r="B243" t="s">
        <v>1693</v>
      </c>
      <c r="C243" t="s">
        <v>1694</v>
      </c>
      <c r="D243" t="s">
        <v>1148</v>
      </c>
    </row>
    <row r="244" spans="1:4" ht="10.5" customHeight="1">
      <c r="A244" t="s">
        <v>1275</v>
      </c>
      <c r="B244" t="s">
        <v>1695</v>
      </c>
      <c r="C244" t="s">
        <v>1696</v>
      </c>
      <c r="D244" t="s">
        <v>1148</v>
      </c>
    </row>
    <row r="245" spans="1:4" ht="10.5" customHeight="1">
      <c r="A245" t="s">
        <v>1275</v>
      </c>
      <c r="B245" t="s">
        <v>1697</v>
      </c>
      <c r="C245" t="s">
        <v>1698</v>
      </c>
      <c r="D245" t="s">
        <v>1148</v>
      </c>
    </row>
    <row r="246" spans="1:4" ht="10.5" customHeight="1">
      <c r="A246" t="s">
        <v>1279</v>
      </c>
      <c r="B246" t="s">
        <v>1699</v>
      </c>
      <c r="C246" t="s">
        <v>1700</v>
      </c>
      <c r="D246" t="s">
        <v>1148</v>
      </c>
    </row>
    <row r="247" spans="1:4" ht="10.5" customHeight="1">
      <c r="A247" t="s">
        <v>1279</v>
      </c>
      <c r="B247" t="s">
        <v>1701</v>
      </c>
      <c r="C247" t="s">
        <v>1702</v>
      </c>
      <c r="D247" t="s">
        <v>1148</v>
      </c>
    </row>
    <row r="248" spans="1:4" ht="10.5" customHeight="1">
      <c r="A248" t="s">
        <v>1279</v>
      </c>
      <c r="B248" t="s">
        <v>1279</v>
      </c>
      <c r="C248" t="s">
        <v>1703</v>
      </c>
      <c r="D248" t="s">
        <v>1144</v>
      </c>
    </row>
    <row r="249" spans="1:4" ht="10.5" customHeight="1">
      <c r="A249" t="s">
        <v>1279</v>
      </c>
      <c r="B249" t="s">
        <v>1704</v>
      </c>
      <c r="C249" t="s">
        <v>1705</v>
      </c>
      <c r="D249" t="s">
        <v>1148</v>
      </c>
    </row>
    <row r="250" spans="1:4" ht="10.5" customHeight="1">
      <c r="A250" t="s">
        <v>1279</v>
      </c>
      <c r="B250" t="s">
        <v>1706</v>
      </c>
      <c r="C250" t="s">
        <v>1707</v>
      </c>
      <c r="D250" t="s">
        <v>1148</v>
      </c>
    </row>
    <row r="251" spans="1:4" ht="10.5" customHeight="1">
      <c r="A251" t="s">
        <v>1279</v>
      </c>
      <c r="B251" t="s">
        <v>1708</v>
      </c>
      <c r="C251" t="s">
        <v>1709</v>
      </c>
      <c r="D251" t="s">
        <v>1148</v>
      </c>
    </row>
    <row r="252" spans="1:4" ht="10.5" customHeight="1">
      <c r="A252" t="s">
        <v>1279</v>
      </c>
      <c r="B252" t="s">
        <v>1710</v>
      </c>
      <c r="C252" t="s">
        <v>1711</v>
      </c>
      <c r="D252" t="s">
        <v>1148</v>
      </c>
    </row>
    <row r="253" spans="1:4" ht="10.5" customHeight="1">
      <c r="A253" t="s">
        <v>1279</v>
      </c>
      <c r="B253" t="s">
        <v>1712</v>
      </c>
      <c r="C253" t="s">
        <v>1713</v>
      </c>
      <c r="D253" t="s">
        <v>1148</v>
      </c>
    </row>
    <row r="254" spans="1:4" ht="10.5" customHeight="1">
      <c r="A254" t="s">
        <v>1283</v>
      </c>
      <c r="B254" t="s">
        <v>1714</v>
      </c>
      <c r="C254" t="s">
        <v>1715</v>
      </c>
      <c r="D254" t="s">
        <v>1148</v>
      </c>
    </row>
    <row r="255" spans="1:4" ht="10.5" customHeight="1">
      <c r="A255" t="s">
        <v>1283</v>
      </c>
      <c r="B255" t="s">
        <v>1716</v>
      </c>
      <c r="C255" t="s">
        <v>1717</v>
      </c>
      <c r="D255" t="s">
        <v>1148</v>
      </c>
    </row>
    <row r="256" spans="1:4" ht="10.5" customHeight="1">
      <c r="A256" t="s">
        <v>1283</v>
      </c>
      <c r="B256" t="s">
        <v>1718</v>
      </c>
      <c r="C256" t="s">
        <v>1719</v>
      </c>
      <c r="D256" t="s">
        <v>1148</v>
      </c>
    </row>
    <row r="257" spans="1:4" ht="10.5" customHeight="1">
      <c r="A257" t="s">
        <v>1283</v>
      </c>
      <c r="B257" t="s">
        <v>1720</v>
      </c>
      <c r="C257" t="s">
        <v>1721</v>
      </c>
      <c r="D257" t="s">
        <v>1148</v>
      </c>
    </row>
    <row r="258" spans="1:4" ht="10.5" customHeight="1">
      <c r="A258" t="s">
        <v>1283</v>
      </c>
      <c r="B258" t="s">
        <v>1722</v>
      </c>
      <c r="C258" t="s">
        <v>1723</v>
      </c>
      <c r="D258" t="s">
        <v>1148</v>
      </c>
    </row>
    <row r="259" spans="1:4" ht="10.5" customHeight="1">
      <c r="A259" t="s">
        <v>1283</v>
      </c>
      <c r="B259" t="s">
        <v>1724</v>
      </c>
      <c r="C259" t="s">
        <v>1725</v>
      </c>
      <c r="D259" t="s">
        <v>1148</v>
      </c>
    </row>
    <row r="260" spans="1:4" ht="10.5" customHeight="1">
      <c r="A260" t="s">
        <v>1283</v>
      </c>
      <c r="B260" t="s">
        <v>1283</v>
      </c>
      <c r="C260" t="s">
        <v>1726</v>
      </c>
      <c r="D260" t="s">
        <v>1144</v>
      </c>
    </row>
    <row r="261" spans="1:4" ht="10.5" customHeight="1">
      <c r="A261" t="s">
        <v>1283</v>
      </c>
      <c r="B261" t="s">
        <v>1727</v>
      </c>
      <c r="C261" t="s">
        <v>1728</v>
      </c>
      <c r="D261" t="s">
        <v>1223</v>
      </c>
    </row>
    <row r="262" spans="1:4" ht="10.5" customHeight="1">
      <c r="A262" t="s">
        <v>1283</v>
      </c>
      <c r="B262" t="s">
        <v>1729</v>
      </c>
      <c r="C262" t="s">
        <v>1730</v>
      </c>
      <c r="D262" t="s">
        <v>1148</v>
      </c>
    </row>
    <row r="263" spans="1:4" ht="10.5" customHeight="1">
      <c r="A263" t="s">
        <v>1283</v>
      </c>
      <c r="B263" t="s">
        <v>1731</v>
      </c>
      <c r="C263" t="s">
        <v>1732</v>
      </c>
      <c r="D263" t="s">
        <v>1148</v>
      </c>
    </row>
    <row r="264" spans="1:4" ht="10.5" customHeight="1">
      <c r="A264" t="s">
        <v>1287</v>
      </c>
      <c r="B264" t="s">
        <v>1733</v>
      </c>
      <c r="C264" t="s">
        <v>1734</v>
      </c>
      <c r="D264" t="s">
        <v>1148</v>
      </c>
    </row>
    <row r="265" spans="1:4" ht="10.5" customHeight="1">
      <c r="A265" t="s">
        <v>1287</v>
      </c>
      <c r="B265" t="s">
        <v>1528</v>
      </c>
      <c r="C265" t="s">
        <v>1735</v>
      </c>
      <c r="D265" t="s">
        <v>1148</v>
      </c>
    </row>
    <row r="266" spans="1:4" ht="10.5" customHeight="1">
      <c r="A266" t="s">
        <v>1287</v>
      </c>
      <c r="B266" t="s">
        <v>1736</v>
      </c>
      <c r="C266" t="s">
        <v>1737</v>
      </c>
      <c r="D266" t="s">
        <v>1148</v>
      </c>
    </row>
    <row r="267" spans="1:4" ht="10.5" customHeight="1">
      <c r="A267" t="s">
        <v>1287</v>
      </c>
      <c r="B267" t="s">
        <v>1738</v>
      </c>
      <c r="C267" t="s">
        <v>1739</v>
      </c>
      <c r="D267" t="s">
        <v>1148</v>
      </c>
    </row>
    <row r="268" spans="1:4" ht="10.5" customHeight="1">
      <c r="A268" t="s">
        <v>1287</v>
      </c>
      <c r="B268" t="s">
        <v>1287</v>
      </c>
      <c r="C268" t="s">
        <v>1740</v>
      </c>
      <c r="D268" t="s">
        <v>1144</v>
      </c>
    </row>
    <row r="269" spans="1:4" ht="10.5" customHeight="1">
      <c r="A269" t="s">
        <v>1287</v>
      </c>
      <c r="B269" t="s">
        <v>1741</v>
      </c>
      <c r="C269" t="s">
        <v>1742</v>
      </c>
      <c r="D269" t="s">
        <v>1148</v>
      </c>
    </row>
    <row r="270" spans="1:4" ht="10.5" customHeight="1">
      <c r="A270" t="s">
        <v>1287</v>
      </c>
      <c r="B270" t="s">
        <v>1743</v>
      </c>
      <c r="C270" t="s">
        <v>1744</v>
      </c>
      <c r="D270" t="s">
        <v>1148</v>
      </c>
    </row>
    <row r="271" spans="1:4" ht="10.5" customHeight="1">
      <c r="A271" t="s">
        <v>1287</v>
      </c>
      <c r="B271" t="s">
        <v>1745</v>
      </c>
      <c r="C271" t="s">
        <v>1746</v>
      </c>
      <c r="D271" t="s">
        <v>1148</v>
      </c>
    </row>
    <row r="272" spans="1:4" ht="10.5" customHeight="1">
      <c r="A272" t="s">
        <v>1290</v>
      </c>
      <c r="B272" t="s">
        <v>1747</v>
      </c>
      <c r="C272" t="s">
        <v>1748</v>
      </c>
      <c r="D272" t="s">
        <v>1148</v>
      </c>
    </row>
    <row r="273" spans="1:4" ht="10.5" customHeight="1">
      <c r="A273" t="s">
        <v>1290</v>
      </c>
      <c r="B273" t="s">
        <v>1749</v>
      </c>
      <c r="C273" t="s">
        <v>1750</v>
      </c>
      <c r="D273" t="s">
        <v>1148</v>
      </c>
    </row>
    <row r="274" spans="1:4" ht="10.5" customHeight="1">
      <c r="A274" t="s">
        <v>1290</v>
      </c>
      <c r="B274" t="s">
        <v>1751</v>
      </c>
      <c r="C274" t="s">
        <v>1752</v>
      </c>
      <c r="D274" t="s">
        <v>1148</v>
      </c>
    </row>
    <row r="275" spans="1:4" ht="10.5" customHeight="1">
      <c r="A275" t="s">
        <v>1290</v>
      </c>
      <c r="B275" t="s">
        <v>1753</v>
      </c>
      <c r="C275" t="s">
        <v>1754</v>
      </c>
      <c r="D275" t="s">
        <v>1148</v>
      </c>
    </row>
    <row r="276" spans="1:4" ht="10.5" customHeight="1">
      <c r="A276" t="s">
        <v>1290</v>
      </c>
      <c r="B276" t="s">
        <v>1755</v>
      </c>
      <c r="C276" t="s">
        <v>1756</v>
      </c>
      <c r="D276" t="s">
        <v>1148</v>
      </c>
    </row>
    <row r="277" spans="1:4" ht="10.5" customHeight="1">
      <c r="A277" t="s">
        <v>1290</v>
      </c>
      <c r="B277" t="s">
        <v>1757</v>
      </c>
      <c r="C277" t="s">
        <v>1758</v>
      </c>
      <c r="D277" t="s">
        <v>1148</v>
      </c>
    </row>
    <row r="278" spans="1:4" ht="10.5" customHeight="1">
      <c r="A278" t="s">
        <v>1290</v>
      </c>
      <c r="B278" t="s">
        <v>1290</v>
      </c>
      <c r="C278" t="s">
        <v>1759</v>
      </c>
      <c r="D278" t="s">
        <v>1144</v>
      </c>
    </row>
    <row r="279" spans="1:4" ht="10.5" customHeight="1">
      <c r="A279" t="s">
        <v>1290</v>
      </c>
      <c r="B279" t="s">
        <v>1595</v>
      </c>
      <c r="C279" t="s">
        <v>1760</v>
      </c>
      <c r="D279" t="s">
        <v>1148</v>
      </c>
    </row>
    <row r="280" spans="1:4" ht="10.5" customHeight="1">
      <c r="A280" t="s">
        <v>1290</v>
      </c>
      <c r="B280" t="s">
        <v>1761</v>
      </c>
      <c r="C280" t="s">
        <v>1762</v>
      </c>
      <c r="D280" t="s">
        <v>1148</v>
      </c>
    </row>
    <row r="281" spans="1:4" ht="10.5" customHeight="1">
      <c r="A281" t="s">
        <v>1290</v>
      </c>
      <c r="B281" t="s">
        <v>1763</v>
      </c>
      <c r="C281" t="s">
        <v>1764</v>
      </c>
      <c r="D281" t="s">
        <v>1148</v>
      </c>
    </row>
    <row r="282" spans="1:4" ht="10.5" customHeight="1">
      <c r="A282" t="s">
        <v>1290</v>
      </c>
      <c r="B282" t="s">
        <v>1765</v>
      </c>
      <c r="C282" t="s">
        <v>1766</v>
      </c>
      <c r="D282" t="s">
        <v>1148</v>
      </c>
    </row>
    <row r="283" spans="1:4" ht="10.5" customHeight="1">
      <c r="A283" t="s">
        <v>1290</v>
      </c>
      <c r="B283" t="s">
        <v>1767</v>
      </c>
      <c r="C283" t="s">
        <v>1768</v>
      </c>
      <c r="D283" t="s">
        <v>1148</v>
      </c>
    </row>
    <row r="284" spans="1:4" ht="10.5" customHeight="1">
      <c r="A284" t="s">
        <v>1290</v>
      </c>
      <c r="B284" t="s">
        <v>1769</v>
      </c>
      <c r="C284" t="s">
        <v>1770</v>
      </c>
      <c r="D284" t="s">
        <v>1148</v>
      </c>
    </row>
    <row r="285" spans="1:4" ht="10.5" customHeight="1">
      <c r="A285" t="s">
        <v>1290</v>
      </c>
      <c r="B285" t="s">
        <v>1771</v>
      </c>
      <c r="C285" t="s">
        <v>1772</v>
      </c>
      <c r="D285" t="s">
        <v>1148</v>
      </c>
    </row>
    <row r="286" spans="1:4" ht="10.5" customHeight="1">
      <c r="A286" t="s">
        <v>1290</v>
      </c>
      <c r="B286" t="s">
        <v>1773</v>
      </c>
      <c r="C286" t="s">
        <v>1774</v>
      </c>
      <c r="D286" t="s">
        <v>1148</v>
      </c>
    </row>
    <row r="287" spans="1:4" ht="10.5" customHeight="1">
      <c r="A287" t="s">
        <v>1290</v>
      </c>
      <c r="B287" t="s">
        <v>1775</v>
      </c>
      <c r="C287" t="s">
        <v>1776</v>
      </c>
      <c r="D287" t="s">
        <v>1148</v>
      </c>
    </row>
    <row r="288" spans="1:4" ht="10.5" customHeight="1">
      <c r="A288" t="s">
        <v>1290</v>
      </c>
      <c r="B288" t="s">
        <v>1777</v>
      </c>
      <c r="C288" t="s">
        <v>1778</v>
      </c>
      <c r="D288" t="s">
        <v>1148</v>
      </c>
    </row>
    <row r="289" spans="1:4" ht="10.5" customHeight="1">
      <c r="A289" t="s">
        <v>1290</v>
      </c>
      <c r="B289" t="s">
        <v>1779</v>
      </c>
      <c r="C289" t="s">
        <v>1780</v>
      </c>
      <c r="D289" t="s">
        <v>1148</v>
      </c>
    </row>
    <row r="290" spans="1:4" ht="10.5" customHeight="1">
      <c r="A290" t="s">
        <v>1290</v>
      </c>
      <c r="B290" t="s">
        <v>1781</v>
      </c>
      <c r="C290" t="s">
        <v>1782</v>
      </c>
      <c r="D290" t="s">
        <v>1148</v>
      </c>
    </row>
    <row r="291" spans="1:4" ht="10.5" customHeight="1">
      <c r="A291" t="s">
        <v>1294</v>
      </c>
      <c r="B291" t="s">
        <v>1146</v>
      </c>
      <c r="C291" t="s">
        <v>1783</v>
      </c>
      <c r="D291" t="s">
        <v>1148</v>
      </c>
    </row>
    <row r="292" spans="1:4" ht="10.5" customHeight="1">
      <c r="A292" t="s">
        <v>1294</v>
      </c>
      <c r="B292" t="s">
        <v>1656</v>
      </c>
      <c r="C292" t="s">
        <v>1784</v>
      </c>
      <c r="D292" t="s">
        <v>1148</v>
      </c>
    </row>
    <row r="293" spans="1:4" ht="10.5" customHeight="1">
      <c r="A293" t="s">
        <v>1294</v>
      </c>
      <c r="B293" t="s">
        <v>1785</v>
      </c>
      <c r="C293" t="s">
        <v>1786</v>
      </c>
      <c r="D293" t="s">
        <v>1148</v>
      </c>
    </row>
    <row r="294" spans="1:4" ht="10.5" customHeight="1">
      <c r="A294" t="s">
        <v>1294</v>
      </c>
      <c r="B294" t="s">
        <v>1787</v>
      </c>
      <c r="C294" t="s">
        <v>1788</v>
      </c>
      <c r="D294" t="s">
        <v>1148</v>
      </c>
    </row>
    <row r="295" spans="1:4" ht="10.5" customHeight="1">
      <c r="A295" t="s">
        <v>1294</v>
      </c>
      <c r="B295" t="s">
        <v>1789</v>
      </c>
      <c r="C295" t="s">
        <v>1790</v>
      </c>
      <c r="D295" t="s">
        <v>1148</v>
      </c>
    </row>
    <row r="296" spans="1:4" ht="10.5" customHeight="1">
      <c r="A296" t="s">
        <v>1294</v>
      </c>
      <c r="B296" t="s">
        <v>1294</v>
      </c>
      <c r="C296" t="s">
        <v>1791</v>
      </c>
      <c r="D296" t="s">
        <v>1144</v>
      </c>
    </row>
    <row r="297" spans="1:4" ht="10.5" customHeight="1">
      <c r="A297" t="s">
        <v>1294</v>
      </c>
      <c r="B297" t="s">
        <v>1792</v>
      </c>
      <c r="C297" t="s">
        <v>1793</v>
      </c>
      <c r="D297" t="s">
        <v>1148</v>
      </c>
    </row>
    <row r="298" spans="1:4" ht="10.5" customHeight="1">
      <c r="A298" t="s">
        <v>1294</v>
      </c>
      <c r="B298" t="s">
        <v>1794</v>
      </c>
      <c r="C298" t="s">
        <v>1795</v>
      </c>
      <c r="D298" t="s">
        <v>1148</v>
      </c>
    </row>
    <row r="299" spans="1:4" ht="10.5" customHeight="1">
      <c r="A299" t="s">
        <v>1298</v>
      </c>
      <c r="B299" t="s">
        <v>1656</v>
      </c>
      <c r="C299" t="s">
        <v>1796</v>
      </c>
      <c r="D299" t="s">
        <v>1148</v>
      </c>
    </row>
    <row r="300" spans="1:4" ht="10.5" customHeight="1">
      <c r="A300" t="s">
        <v>1298</v>
      </c>
      <c r="B300" t="s">
        <v>1797</v>
      </c>
      <c r="C300" t="s">
        <v>1798</v>
      </c>
      <c r="D300" t="s">
        <v>1148</v>
      </c>
    </row>
    <row r="301" spans="1:4" ht="10.5" customHeight="1">
      <c r="A301" t="s">
        <v>1298</v>
      </c>
      <c r="B301" t="s">
        <v>1799</v>
      </c>
      <c r="C301" t="s">
        <v>1800</v>
      </c>
      <c r="D301" t="s">
        <v>1148</v>
      </c>
    </row>
    <row r="302" spans="1:4" ht="10.5" customHeight="1">
      <c r="A302" t="s">
        <v>1298</v>
      </c>
      <c r="B302" t="s">
        <v>1801</v>
      </c>
      <c r="C302" t="s">
        <v>1802</v>
      </c>
      <c r="D302" t="s">
        <v>1547</v>
      </c>
    </row>
    <row r="303" spans="1:4" ht="10.5" customHeight="1">
      <c r="A303" t="s">
        <v>1298</v>
      </c>
      <c r="B303" t="s">
        <v>1803</v>
      </c>
      <c r="C303" t="s">
        <v>1804</v>
      </c>
      <c r="D303" t="s">
        <v>1148</v>
      </c>
    </row>
    <row r="304" spans="1:4" ht="10.5" customHeight="1">
      <c r="A304" t="s">
        <v>1298</v>
      </c>
      <c r="B304" t="s">
        <v>1805</v>
      </c>
      <c r="C304" t="s">
        <v>1806</v>
      </c>
      <c r="D304" t="s">
        <v>1148</v>
      </c>
    </row>
    <row r="305" spans="1:4" ht="10.5" customHeight="1">
      <c r="A305" t="s">
        <v>1298</v>
      </c>
      <c r="B305" t="s">
        <v>1363</v>
      </c>
      <c r="C305" t="s">
        <v>1807</v>
      </c>
      <c r="D305" t="s">
        <v>1148</v>
      </c>
    </row>
    <row r="306" spans="1:4" ht="10.5" customHeight="1">
      <c r="A306" t="s">
        <v>1298</v>
      </c>
      <c r="B306" t="s">
        <v>1808</v>
      </c>
      <c r="C306" t="s">
        <v>1809</v>
      </c>
      <c r="D306" t="s">
        <v>1148</v>
      </c>
    </row>
    <row r="307" spans="1:4" ht="10.5" customHeight="1">
      <c r="A307" t="s">
        <v>1298</v>
      </c>
      <c r="B307" t="s">
        <v>1810</v>
      </c>
      <c r="C307" t="s">
        <v>1811</v>
      </c>
      <c r="D307" t="s">
        <v>1148</v>
      </c>
    </row>
    <row r="308" spans="1:4" ht="10.5" customHeight="1">
      <c r="A308" t="s">
        <v>1298</v>
      </c>
      <c r="B308" t="s">
        <v>1812</v>
      </c>
      <c r="C308" t="s">
        <v>1813</v>
      </c>
      <c r="D308" t="s">
        <v>1148</v>
      </c>
    </row>
    <row r="309" spans="1:4" ht="10.5" customHeight="1">
      <c r="A309" t="s">
        <v>1298</v>
      </c>
      <c r="B309" t="s">
        <v>1814</v>
      </c>
      <c r="C309" t="s">
        <v>1815</v>
      </c>
      <c r="D309" t="s">
        <v>1148</v>
      </c>
    </row>
    <row r="310" spans="1:4" ht="10.5" customHeight="1">
      <c r="A310" t="s">
        <v>1298</v>
      </c>
      <c r="B310" t="s">
        <v>1298</v>
      </c>
      <c r="C310" t="s">
        <v>1816</v>
      </c>
      <c r="D310" t="s">
        <v>1144</v>
      </c>
    </row>
    <row r="311" spans="1:4" ht="10.5" customHeight="1">
      <c r="A311" t="s">
        <v>1298</v>
      </c>
      <c r="B311" t="s">
        <v>1817</v>
      </c>
      <c r="C311" t="s">
        <v>1818</v>
      </c>
      <c r="D311" t="s">
        <v>1148</v>
      </c>
    </row>
    <row r="312" spans="1:4" ht="10.5" customHeight="1">
      <c r="A312" t="s">
        <v>1302</v>
      </c>
      <c r="B312" t="s">
        <v>1819</v>
      </c>
      <c r="C312" t="s">
        <v>1820</v>
      </c>
      <c r="D312" t="s">
        <v>1148</v>
      </c>
    </row>
    <row r="313" spans="1:4" ht="10.5" customHeight="1">
      <c r="A313" t="s">
        <v>1302</v>
      </c>
      <c r="B313" t="s">
        <v>1488</v>
      </c>
      <c r="C313" t="s">
        <v>1821</v>
      </c>
      <c r="D313" t="s">
        <v>1148</v>
      </c>
    </row>
    <row r="314" spans="1:4" ht="10.5" customHeight="1">
      <c r="A314" t="s">
        <v>1302</v>
      </c>
      <c r="B314" t="s">
        <v>1822</v>
      </c>
      <c r="C314" t="s">
        <v>1823</v>
      </c>
      <c r="D314" t="s">
        <v>1148</v>
      </c>
    </row>
    <row r="315" spans="1:4" ht="10.5" customHeight="1">
      <c r="A315" t="s">
        <v>1302</v>
      </c>
      <c r="B315" t="s">
        <v>1511</v>
      </c>
      <c r="C315" t="s">
        <v>1824</v>
      </c>
      <c r="D315" t="s">
        <v>1148</v>
      </c>
    </row>
    <row r="316" spans="1:4" ht="10.5" customHeight="1">
      <c r="A316" t="s">
        <v>1302</v>
      </c>
      <c r="B316" t="s">
        <v>1495</v>
      </c>
      <c r="C316" t="s">
        <v>1825</v>
      </c>
      <c r="D316" t="s">
        <v>1148</v>
      </c>
    </row>
    <row r="317" spans="1:4" ht="10.5" customHeight="1">
      <c r="A317" t="s">
        <v>1302</v>
      </c>
      <c r="B317" t="s">
        <v>1826</v>
      </c>
      <c r="C317" t="s">
        <v>1827</v>
      </c>
      <c r="D317" t="s">
        <v>1148</v>
      </c>
    </row>
    <row r="318" spans="1:4" ht="10.5" customHeight="1">
      <c r="A318" t="s">
        <v>1302</v>
      </c>
      <c r="B318" t="s">
        <v>1828</v>
      </c>
      <c r="C318" t="s">
        <v>1829</v>
      </c>
      <c r="D318" t="s">
        <v>1148</v>
      </c>
    </row>
    <row r="319" spans="1:4" ht="10.5" customHeight="1">
      <c r="A319" t="s">
        <v>1302</v>
      </c>
      <c r="B319" t="s">
        <v>1830</v>
      </c>
      <c r="C319" t="s">
        <v>1831</v>
      </c>
      <c r="D319" t="s">
        <v>1148</v>
      </c>
    </row>
    <row r="320" spans="1:4" ht="10.5" customHeight="1">
      <c r="A320" t="s">
        <v>1302</v>
      </c>
      <c r="B320" t="s">
        <v>1302</v>
      </c>
      <c r="C320" t="s">
        <v>1832</v>
      </c>
      <c r="D320" t="s">
        <v>1144</v>
      </c>
    </row>
    <row r="321" spans="1:4" ht="10.5" customHeight="1">
      <c r="A321" t="s">
        <v>1302</v>
      </c>
      <c r="B321" t="s">
        <v>1708</v>
      </c>
      <c r="C321" t="s">
        <v>1833</v>
      </c>
      <c r="D321" t="s">
        <v>1148</v>
      </c>
    </row>
    <row r="322" spans="1:4" ht="10.5" customHeight="1">
      <c r="A322" t="s">
        <v>1302</v>
      </c>
      <c r="B322" t="s">
        <v>1834</v>
      </c>
      <c r="C322" t="s">
        <v>1835</v>
      </c>
      <c r="D322" t="s">
        <v>1148</v>
      </c>
    </row>
    <row r="323" spans="1:4" ht="10.5" customHeight="1">
      <c r="A323" t="s">
        <v>1302</v>
      </c>
      <c r="B323" t="s">
        <v>1620</v>
      </c>
      <c r="C323" t="s">
        <v>1836</v>
      </c>
      <c r="D323" t="s">
        <v>1148</v>
      </c>
    </row>
    <row r="324" spans="1:4" ht="10.5" customHeight="1">
      <c r="A324" t="s">
        <v>1306</v>
      </c>
      <c r="B324" t="s">
        <v>1837</v>
      </c>
      <c r="C324" t="s">
        <v>1838</v>
      </c>
      <c r="D324" t="s">
        <v>1148</v>
      </c>
    </row>
    <row r="325" spans="1:4" ht="10.5" customHeight="1">
      <c r="A325" t="s">
        <v>1306</v>
      </c>
      <c r="B325" t="s">
        <v>1434</v>
      </c>
      <c r="C325" t="s">
        <v>1839</v>
      </c>
      <c r="D325" t="s">
        <v>1148</v>
      </c>
    </row>
    <row r="326" spans="1:4" ht="10.5" customHeight="1">
      <c r="A326" t="s">
        <v>1306</v>
      </c>
      <c r="B326" t="s">
        <v>1840</v>
      </c>
      <c r="C326" t="s">
        <v>1841</v>
      </c>
      <c r="D326" t="s">
        <v>1148</v>
      </c>
    </row>
    <row r="327" spans="1:4" ht="10.5" customHeight="1">
      <c r="A327" t="s">
        <v>1306</v>
      </c>
      <c r="B327" t="s">
        <v>1842</v>
      </c>
      <c r="C327" t="s">
        <v>1843</v>
      </c>
      <c r="D327" t="s">
        <v>1148</v>
      </c>
    </row>
    <row r="328" spans="1:4" ht="10.5" customHeight="1">
      <c r="A328" t="s">
        <v>1306</v>
      </c>
      <c r="B328" t="s">
        <v>1844</v>
      </c>
      <c r="C328" t="s">
        <v>1845</v>
      </c>
      <c r="D328" t="s">
        <v>1148</v>
      </c>
    </row>
    <row r="329" spans="1:4" ht="10.5" customHeight="1">
      <c r="A329" t="s">
        <v>1306</v>
      </c>
      <c r="B329" t="s">
        <v>1306</v>
      </c>
      <c r="C329" t="s">
        <v>1846</v>
      </c>
      <c r="D329" t="s">
        <v>1144</v>
      </c>
    </row>
    <row r="330" spans="1:4" ht="10.5" customHeight="1">
      <c r="A330" t="s">
        <v>1306</v>
      </c>
      <c r="B330" t="s">
        <v>1847</v>
      </c>
      <c r="C330" t="s">
        <v>1848</v>
      </c>
      <c r="D330" t="s">
        <v>1148</v>
      </c>
    </row>
    <row r="331" spans="1:4" ht="10.5" customHeight="1">
      <c r="A331" t="s">
        <v>1306</v>
      </c>
      <c r="B331" t="s">
        <v>1849</v>
      </c>
      <c r="C331" t="s">
        <v>1850</v>
      </c>
      <c r="D331" t="s">
        <v>1148</v>
      </c>
    </row>
    <row r="332" spans="1:4" ht="10.5" customHeight="1">
      <c r="A332" t="s">
        <v>1306</v>
      </c>
      <c r="B332" t="s">
        <v>1851</v>
      </c>
      <c r="C332" t="s">
        <v>1852</v>
      </c>
      <c r="D332" t="s">
        <v>1148</v>
      </c>
    </row>
    <row r="333" spans="1:4" ht="10.5" customHeight="1">
      <c r="A333" t="s">
        <v>1306</v>
      </c>
      <c r="B333" t="s">
        <v>1853</v>
      </c>
      <c r="C333" t="s">
        <v>1854</v>
      </c>
      <c r="D333" t="s">
        <v>1148</v>
      </c>
    </row>
    <row r="334" spans="1:4" ht="10.5" customHeight="1">
      <c r="A334" t="s">
        <v>1310</v>
      </c>
      <c r="B334" t="s">
        <v>1855</v>
      </c>
      <c r="C334" t="s">
        <v>1856</v>
      </c>
      <c r="D334" t="s">
        <v>1148</v>
      </c>
    </row>
    <row r="335" spans="1:4" ht="10.5" customHeight="1">
      <c r="A335" t="s">
        <v>1310</v>
      </c>
      <c r="B335" t="s">
        <v>1857</v>
      </c>
      <c r="C335" t="s">
        <v>1858</v>
      </c>
      <c r="D335" t="s">
        <v>1148</v>
      </c>
    </row>
    <row r="336" spans="1:4" ht="10.5" customHeight="1">
      <c r="A336" t="s">
        <v>1310</v>
      </c>
      <c r="B336" t="s">
        <v>1859</v>
      </c>
      <c r="C336" t="s">
        <v>1860</v>
      </c>
      <c r="D336" t="s">
        <v>1148</v>
      </c>
    </row>
    <row r="337" spans="1:4" ht="10.5" customHeight="1">
      <c r="A337" t="s">
        <v>1310</v>
      </c>
      <c r="B337" t="s">
        <v>1861</v>
      </c>
      <c r="C337" t="s">
        <v>1862</v>
      </c>
      <c r="D337" t="s">
        <v>1148</v>
      </c>
    </row>
    <row r="338" spans="1:4" ht="10.5" customHeight="1">
      <c r="A338" t="s">
        <v>1310</v>
      </c>
      <c r="B338" t="s">
        <v>1595</v>
      </c>
      <c r="C338" t="s">
        <v>1863</v>
      </c>
      <c r="D338" t="s">
        <v>1148</v>
      </c>
    </row>
    <row r="339" spans="1:4" ht="10.5" customHeight="1">
      <c r="A339" t="s">
        <v>1310</v>
      </c>
      <c r="B339" t="s">
        <v>1864</v>
      </c>
      <c r="C339" t="s">
        <v>1865</v>
      </c>
      <c r="D339" t="s">
        <v>1148</v>
      </c>
    </row>
    <row r="340" spans="1:4" ht="10.5" customHeight="1">
      <c r="A340" t="s">
        <v>1310</v>
      </c>
      <c r="B340" t="s">
        <v>1866</v>
      </c>
      <c r="C340" t="s">
        <v>1867</v>
      </c>
      <c r="D340" t="s">
        <v>1148</v>
      </c>
    </row>
    <row r="341" spans="1:4" ht="10.5" customHeight="1">
      <c r="A341" t="s">
        <v>1310</v>
      </c>
      <c r="B341" t="s">
        <v>1310</v>
      </c>
      <c r="C341" t="s">
        <v>1868</v>
      </c>
      <c r="D341" t="s">
        <v>1144</v>
      </c>
    </row>
    <row r="342" spans="1:4" ht="10.5" customHeight="1">
      <c r="A342" t="s">
        <v>1310</v>
      </c>
      <c r="B342" t="s">
        <v>1869</v>
      </c>
      <c r="C342" t="s">
        <v>1870</v>
      </c>
      <c r="D342" t="s">
        <v>1223</v>
      </c>
    </row>
    <row r="343" spans="1:4" ht="10.5" customHeight="1">
      <c r="A343" t="s">
        <v>1310</v>
      </c>
      <c r="B343" t="s">
        <v>1871</v>
      </c>
      <c r="C343" t="s">
        <v>1872</v>
      </c>
      <c r="D343" t="s">
        <v>1148</v>
      </c>
    </row>
    <row r="344" spans="1:4" ht="10.5" customHeight="1">
      <c r="A344" t="s">
        <v>1310</v>
      </c>
      <c r="B344" t="s">
        <v>1873</v>
      </c>
      <c r="C344" t="s">
        <v>1874</v>
      </c>
      <c r="D344" t="s">
        <v>1148</v>
      </c>
    </row>
    <row r="345" spans="1:4" ht="10.5" customHeight="1">
      <c r="A345" t="s">
        <v>1314</v>
      </c>
      <c r="B345" t="s">
        <v>1875</v>
      </c>
      <c r="C345" t="s">
        <v>1876</v>
      </c>
      <c r="D345" t="s">
        <v>1148</v>
      </c>
    </row>
    <row r="346" spans="1:4" ht="10.5" customHeight="1">
      <c r="A346" t="s">
        <v>1314</v>
      </c>
      <c r="B346" t="s">
        <v>1877</v>
      </c>
      <c r="C346" t="s">
        <v>1878</v>
      </c>
      <c r="D346" t="s">
        <v>1148</v>
      </c>
    </row>
    <row r="347" spans="1:4" ht="10.5" customHeight="1">
      <c r="A347" t="s">
        <v>1314</v>
      </c>
      <c r="B347" t="s">
        <v>1528</v>
      </c>
      <c r="C347" t="s">
        <v>1879</v>
      </c>
      <c r="D347" t="s">
        <v>1148</v>
      </c>
    </row>
    <row r="348" spans="1:4" ht="10.5" customHeight="1">
      <c r="A348" t="s">
        <v>1314</v>
      </c>
      <c r="B348" t="s">
        <v>1576</v>
      </c>
      <c r="C348" t="s">
        <v>1880</v>
      </c>
      <c r="D348" t="s">
        <v>1148</v>
      </c>
    </row>
    <row r="349" spans="1:4" ht="10.5" customHeight="1">
      <c r="A349" t="s">
        <v>1314</v>
      </c>
      <c r="B349" t="s">
        <v>1881</v>
      </c>
      <c r="C349" t="s">
        <v>1882</v>
      </c>
      <c r="D349" t="s">
        <v>1148</v>
      </c>
    </row>
    <row r="350" spans="1:4" ht="10.5" customHeight="1">
      <c r="A350" t="s">
        <v>1314</v>
      </c>
      <c r="B350" t="s">
        <v>1883</v>
      </c>
      <c r="C350" t="s">
        <v>1884</v>
      </c>
      <c r="D350" t="s">
        <v>1148</v>
      </c>
    </row>
    <row r="351" spans="1:4" ht="10.5" customHeight="1">
      <c r="A351" t="s">
        <v>1314</v>
      </c>
      <c r="B351" t="s">
        <v>1578</v>
      </c>
      <c r="C351" t="s">
        <v>1885</v>
      </c>
      <c r="D351" t="s">
        <v>1148</v>
      </c>
    </row>
    <row r="352" spans="1:4" ht="10.5" customHeight="1">
      <c r="A352" t="s">
        <v>1314</v>
      </c>
      <c r="B352" t="s">
        <v>1886</v>
      </c>
      <c r="C352" t="s">
        <v>1887</v>
      </c>
      <c r="D352" t="s">
        <v>1148</v>
      </c>
    </row>
    <row r="353" spans="1:4" ht="10.5" customHeight="1">
      <c r="A353" t="s">
        <v>1314</v>
      </c>
      <c r="B353" t="s">
        <v>1888</v>
      </c>
      <c r="C353" t="s">
        <v>1889</v>
      </c>
      <c r="D353" t="s">
        <v>1148</v>
      </c>
    </row>
    <row r="354" spans="1:4" ht="10.5" customHeight="1">
      <c r="A354" t="s">
        <v>1314</v>
      </c>
      <c r="B354" t="s">
        <v>1314</v>
      </c>
      <c r="C354" t="s">
        <v>1890</v>
      </c>
      <c r="D354" t="s">
        <v>1144</v>
      </c>
    </row>
    <row r="355" spans="1:4" ht="10.5" customHeight="1">
      <c r="A355" t="s">
        <v>1314</v>
      </c>
      <c r="B355" t="s">
        <v>1891</v>
      </c>
      <c r="C355" t="s">
        <v>1892</v>
      </c>
      <c r="D355" t="s">
        <v>1148</v>
      </c>
    </row>
    <row r="356" spans="1:4" ht="10.5" customHeight="1">
      <c r="A356" t="s">
        <v>1318</v>
      </c>
      <c r="B356" t="s">
        <v>1893</v>
      </c>
      <c r="C356" t="s">
        <v>1894</v>
      </c>
      <c r="D356" t="s">
        <v>1148</v>
      </c>
    </row>
    <row r="357" spans="1:4" ht="10.5" customHeight="1">
      <c r="A357" t="s">
        <v>1318</v>
      </c>
      <c r="B357" t="s">
        <v>1895</v>
      </c>
      <c r="C357" t="s">
        <v>1896</v>
      </c>
      <c r="D357" t="s">
        <v>1148</v>
      </c>
    </row>
    <row r="358" spans="1:4" ht="10.5" customHeight="1">
      <c r="A358" t="s">
        <v>1318</v>
      </c>
      <c r="B358" t="s">
        <v>1897</v>
      </c>
      <c r="C358" t="s">
        <v>1898</v>
      </c>
      <c r="D358" t="s">
        <v>1148</v>
      </c>
    </row>
    <row r="359" spans="1:4" ht="10.5" customHeight="1">
      <c r="A359" t="s">
        <v>1318</v>
      </c>
      <c r="B359" t="s">
        <v>1675</v>
      </c>
      <c r="C359" t="s">
        <v>1899</v>
      </c>
      <c r="D359" t="s">
        <v>1148</v>
      </c>
    </row>
    <row r="360" spans="1:4" ht="10.5" customHeight="1">
      <c r="A360" t="s">
        <v>1318</v>
      </c>
      <c r="B360" t="s">
        <v>1515</v>
      </c>
      <c r="C360" t="s">
        <v>1900</v>
      </c>
      <c r="D360" t="s">
        <v>1148</v>
      </c>
    </row>
    <row r="361" spans="1:4" ht="10.5" customHeight="1">
      <c r="A361" t="s">
        <v>1318</v>
      </c>
      <c r="B361" t="s">
        <v>1318</v>
      </c>
      <c r="C361" t="s">
        <v>1901</v>
      </c>
      <c r="D361" t="s">
        <v>1144</v>
      </c>
    </row>
    <row r="362" spans="1:4" ht="10.5" customHeight="1">
      <c r="A362" t="s">
        <v>1318</v>
      </c>
      <c r="B362" t="s">
        <v>1902</v>
      </c>
      <c r="C362" t="s">
        <v>1903</v>
      </c>
      <c r="D362" t="s">
        <v>1148</v>
      </c>
    </row>
    <row r="363" spans="1:4" ht="10.5" customHeight="1">
      <c r="A363" t="s">
        <v>1322</v>
      </c>
      <c r="B363" t="s">
        <v>1855</v>
      </c>
      <c r="C363" t="s">
        <v>1904</v>
      </c>
      <c r="D363" t="s">
        <v>1148</v>
      </c>
    </row>
    <row r="364" spans="1:4" ht="10.5" customHeight="1">
      <c r="A364" t="s">
        <v>1322</v>
      </c>
      <c r="B364" t="s">
        <v>1905</v>
      </c>
      <c r="C364" t="s">
        <v>1906</v>
      </c>
      <c r="D364" t="s">
        <v>1148</v>
      </c>
    </row>
    <row r="365" spans="1:4" ht="10.5" customHeight="1">
      <c r="A365" t="s">
        <v>1322</v>
      </c>
      <c r="B365" t="s">
        <v>1662</v>
      </c>
      <c r="C365" t="s">
        <v>1907</v>
      </c>
      <c r="D365" t="s">
        <v>1148</v>
      </c>
    </row>
    <row r="366" spans="1:4" ht="10.5" customHeight="1">
      <c r="A366" t="s">
        <v>1322</v>
      </c>
      <c r="B366" t="s">
        <v>1908</v>
      </c>
      <c r="C366" t="s">
        <v>1909</v>
      </c>
      <c r="D366" t="s">
        <v>1148</v>
      </c>
    </row>
    <row r="367" spans="1:4" ht="10.5" customHeight="1">
      <c r="A367" t="s">
        <v>1322</v>
      </c>
      <c r="B367" t="s">
        <v>1910</v>
      </c>
      <c r="C367" t="s">
        <v>1911</v>
      </c>
      <c r="D367" t="s">
        <v>1148</v>
      </c>
    </row>
    <row r="368" spans="1:4" ht="10.5" customHeight="1">
      <c r="A368" t="s">
        <v>1322</v>
      </c>
      <c r="B368" t="s">
        <v>1285</v>
      </c>
      <c r="C368" t="s">
        <v>1912</v>
      </c>
      <c r="D368" t="s">
        <v>1148</v>
      </c>
    </row>
    <row r="369" spans="1:4" ht="10.5" customHeight="1">
      <c r="A369" t="s">
        <v>1322</v>
      </c>
      <c r="B369" t="s">
        <v>1913</v>
      </c>
      <c r="C369" t="s">
        <v>1914</v>
      </c>
      <c r="D369" t="s">
        <v>1148</v>
      </c>
    </row>
    <row r="370" spans="1:4" ht="10.5" customHeight="1">
      <c r="A370" t="s">
        <v>1322</v>
      </c>
      <c r="B370" t="s">
        <v>1915</v>
      </c>
      <c r="C370" t="s">
        <v>1916</v>
      </c>
      <c r="D370" t="s">
        <v>1148</v>
      </c>
    </row>
    <row r="371" spans="1:4" ht="10.5" customHeight="1">
      <c r="A371" t="s">
        <v>1322</v>
      </c>
      <c r="B371" t="s">
        <v>1322</v>
      </c>
      <c r="C371" t="s">
        <v>1917</v>
      </c>
      <c r="D371" t="s">
        <v>1144</v>
      </c>
    </row>
    <row r="372" spans="1:4" ht="10.5" customHeight="1">
      <c r="A372" t="s">
        <v>1322</v>
      </c>
      <c r="B372" t="s">
        <v>1918</v>
      </c>
      <c r="C372" t="s">
        <v>1919</v>
      </c>
      <c r="D372" t="s">
        <v>1223</v>
      </c>
    </row>
    <row r="373" spans="1:4" ht="10.5" customHeight="1">
      <c r="A373" t="s">
        <v>1322</v>
      </c>
      <c r="B373" t="s">
        <v>1920</v>
      </c>
      <c r="C373" t="s">
        <v>1921</v>
      </c>
      <c r="D373" t="s">
        <v>1148</v>
      </c>
    </row>
    <row r="374" spans="1:4" ht="10.5" customHeight="1">
      <c r="A374" t="s">
        <v>1322</v>
      </c>
      <c r="B374" t="s">
        <v>1922</v>
      </c>
      <c r="C374" t="s">
        <v>1923</v>
      </c>
      <c r="D374" t="s">
        <v>1148</v>
      </c>
    </row>
    <row r="375" spans="1:4" ht="10.5" customHeight="1">
      <c r="A375" t="s">
        <v>1326</v>
      </c>
      <c r="B375" t="s">
        <v>1924</v>
      </c>
      <c r="C375" t="s">
        <v>1925</v>
      </c>
      <c r="D375" t="s">
        <v>1148</v>
      </c>
    </row>
    <row r="376" spans="1:4" ht="10.5" customHeight="1">
      <c r="A376" t="s">
        <v>1326</v>
      </c>
      <c r="B376" t="s">
        <v>1926</v>
      </c>
      <c r="C376" t="s">
        <v>1927</v>
      </c>
      <c r="D376" t="s">
        <v>1148</v>
      </c>
    </row>
    <row r="377" spans="1:4" ht="10.5" customHeight="1">
      <c r="A377" t="s">
        <v>1326</v>
      </c>
      <c r="B377" t="s">
        <v>1928</v>
      </c>
      <c r="C377" t="s">
        <v>1929</v>
      </c>
      <c r="D377" t="s">
        <v>1148</v>
      </c>
    </row>
    <row r="378" spans="1:4" ht="10.5" customHeight="1">
      <c r="A378" t="s">
        <v>1326</v>
      </c>
      <c r="B378" t="s">
        <v>1930</v>
      </c>
      <c r="C378" t="s">
        <v>1931</v>
      </c>
      <c r="D378" t="s">
        <v>1148</v>
      </c>
    </row>
    <row r="379" spans="1:4" ht="10.5" customHeight="1">
      <c r="A379" t="s">
        <v>1326</v>
      </c>
      <c r="B379" t="s">
        <v>1932</v>
      </c>
      <c r="C379" t="s">
        <v>1933</v>
      </c>
      <c r="D379" t="s">
        <v>1148</v>
      </c>
    </row>
    <row r="380" spans="1:4" ht="10.5" customHeight="1">
      <c r="A380" t="s">
        <v>1326</v>
      </c>
      <c r="B380" t="s">
        <v>1934</v>
      </c>
      <c r="C380" t="s">
        <v>1935</v>
      </c>
      <c r="D380" t="s">
        <v>1148</v>
      </c>
    </row>
    <row r="381" spans="1:4" ht="10.5" customHeight="1">
      <c r="A381" t="s">
        <v>1326</v>
      </c>
      <c r="B381" t="s">
        <v>1936</v>
      </c>
      <c r="C381" t="s">
        <v>1937</v>
      </c>
      <c r="D381" t="s">
        <v>1148</v>
      </c>
    </row>
    <row r="382" spans="1:4" ht="10.5" customHeight="1">
      <c r="A382" t="s">
        <v>1326</v>
      </c>
      <c r="B382" t="s">
        <v>1326</v>
      </c>
      <c r="C382" t="s">
        <v>1938</v>
      </c>
      <c r="D382" t="s">
        <v>1144</v>
      </c>
    </row>
    <row r="383" spans="1:4" ht="10.5" customHeight="1">
      <c r="A383" t="s">
        <v>1326</v>
      </c>
      <c r="B383" t="s">
        <v>1939</v>
      </c>
      <c r="C383" t="s">
        <v>1940</v>
      </c>
      <c r="D383" t="s">
        <v>1223</v>
      </c>
    </row>
    <row r="384" spans="1:4" ht="10.5" customHeight="1">
      <c r="A384" t="s">
        <v>1326</v>
      </c>
      <c r="B384" t="s">
        <v>1941</v>
      </c>
      <c r="C384" t="s">
        <v>1942</v>
      </c>
      <c r="D384" t="s">
        <v>1148</v>
      </c>
    </row>
    <row r="385" spans="1:4" ht="10.5" customHeight="1">
      <c r="A385" t="s">
        <v>1326</v>
      </c>
      <c r="B385" t="s">
        <v>1943</v>
      </c>
      <c r="C385" t="s">
        <v>1944</v>
      </c>
      <c r="D385" t="s">
        <v>1148</v>
      </c>
    </row>
    <row r="386" spans="1:4" ht="10.5" customHeight="1">
      <c r="A386" t="s">
        <v>1330</v>
      </c>
      <c r="B386" t="s">
        <v>1945</v>
      </c>
      <c r="C386" t="s">
        <v>1946</v>
      </c>
      <c r="D386" t="s">
        <v>1148</v>
      </c>
    </row>
    <row r="387" spans="1:4" ht="10.5" customHeight="1">
      <c r="A387" t="s">
        <v>1330</v>
      </c>
      <c r="B387" t="s">
        <v>1330</v>
      </c>
      <c r="C387" t="s">
        <v>1947</v>
      </c>
      <c r="D387" t="s">
        <v>1144</v>
      </c>
    </row>
    <row r="388" spans="1:4" ht="10.5" customHeight="1">
      <c r="A388" t="s">
        <v>1330</v>
      </c>
      <c r="B388" t="s">
        <v>1948</v>
      </c>
      <c r="C388" t="s">
        <v>1949</v>
      </c>
      <c r="D388" t="s">
        <v>1148</v>
      </c>
    </row>
    <row r="389" spans="1:4" ht="10.5" customHeight="1">
      <c r="A389" t="s">
        <v>1330</v>
      </c>
      <c r="B389" t="s">
        <v>1950</v>
      </c>
      <c r="C389" t="s">
        <v>1951</v>
      </c>
      <c r="D389" t="s">
        <v>1148</v>
      </c>
    </row>
    <row r="390" spans="1:4" ht="10.5" customHeight="1">
      <c r="A390" t="s">
        <v>1334</v>
      </c>
      <c r="B390" t="s">
        <v>1952</v>
      </c>
      <c r="C390" t="s">
        <v>1953</v>
      </c>
      <c r="D390" t="s">
        <v>1148</v>
      </c>
    </row>
    <row r="391" spans="1:4" ht="10.5" customHeight="1">
      <c r="A391" t="s">
        <v>1334</v>
      </c>
      <c r="B391" t="s">
        <v>1954</v>
      </c>
      <c r="C391" t="s">
        <v>1955</v>
      </c>
      <c r="D391" t="s">
        <v>1148</v>
      </c>
    </row>
    <row r="392" spans="1:4" ht="10.5" customHeight="1">
      <c r="A392" t="s">
        <v>1334</v>
      </c>
      <c r="B392" t="s">
        <v>1956</v>
      </c>
      <c r="C392" t="s">
        <v>1957</v>
      </c>
      <c r="D392" t="s">
        <v>1148</v>
      </c>
    </row>
    <row r="393" spans="1:4" ht="10.5" customHeight="1">
      <c r="A393" t="s">
        <v>1334</v>
      </c>
      <c r="B393" t="s">
        <v>1958</v>
      </c>
      <c r="C393" t="s">
        <v>1959</v>
      </c>
      <c r="D393" t="s">
        <v>1148</v>
      </c>
    </row>
    <row r="394" spans="1:4" ht="10.5" customHeight="1">
      <c r="A394" t="s">
        <v>1334</v>
      </c>
      <c r="B394" t="s">
        <v>1960</v>
      </c>
      <c r="C394" t="s">
        <v>1961</v>
      </c>
      <c r="D394" t="s">
        <v>1148</v>
      </c>
    </row>
    <row r="395" spans="1:4" ht="10.5" customHeight="1">
      <c r="A395" t="s">
        <v>1334</v>
      </c>
      <c r="B395" t="s">
        <v>1962</v>
      </c>
      <c r="C395" t="s">
        <v>1963</v>
      </c>
      <c r="D395" t="s">
        <v>1148</v>
      </c>
    </row>
    <row r="396" spans="1:4" ht="10.5" customHeight="1">
      <c r="A396" t="s">
        <v>1334</v>
      </c>
      <c r="B396" t="s">
        <v>1555</v>
      </c>
      <c r="C396" t="s">
        <v>1964</v>
      </c>
      <c r="D396" t="s">
        <v>1148</v>
      </c>
    </row>
    <row r="397" spans="1:4" ht="10.5" customHeight="1">
      <c r="A397" t="s">
        <v>1334</v>
      </c>
      <c r="B397" t="s">
        <v>1965</v>
      </c>
      <c r="C397" t="s">
        <v>1966</v>
      </c>
      <c r="D397" t="s">
        <v>1148</v>
      </c>
    </row>
    <row r="398" spans="1:4" ht="10.5" customHeight="1">
      <c r="A398" t="s">
        <v>1334</v>
      </c>
      <c r="B398" t="s">
        <v>1967</v>
      </c>
      <c r="C398" t="s">
        <v>1968</v>
      </c>
      <c r="D398" t="s">
        <v>1148</v>
      </c>
    </row>
    <row r="399" spans="1:4" ht="10.5" customHeight="1">
      <c r="A399" t="s">
        <v>1334</v>
      </c>
      <c r="B399" t="s">
        <v>1334</v>
      </c>
      <c r="C399" t="s">
        <v>1969</v>
      </c>
      <c r="D399" t="s">
        <v>1144</v>
      </c>
    </row>
    <row r="400" spans="1:4" ht="10.5" customHeight="1">
      <c r="A400" t="s">
        <v>1334</v>
      </c>
      <c r="B400" t="s">
        <v>1970</v>
      </c>
      <c r="C400" t="s">
        <v>1971</v>
      </c>
      <c r="D400" t="s">
        <v>1148</v>
      </c>
    </row>
    <row r="401" spans="1:4" ht="10.5" customHeight="1">
      <c r="A401" t="s">
        <v>1338</v>
      </c>
      <c r="B401" t="s">
        <v>1972</v>
      </c>
      <c r="C401" t="s">
        <v>1973</v>
      </c>
      <c r="D401" t="s">
        <v>1148</v>
      </c>
    </row>
    <row r="402" spans="1:4" ht="10.5" customHeight="1">
      <c r="A402" t="s">
        <v>1338</v>
      </c>
      <c r="B402" t="s">
        <v>1974</v>
      </c>
      <c r="C402" t="s">
        <v>1975</v>
      </c>
      <c r="D402" t="s">
        <v>1148</v>
      </c>
    </row>
    <row r="403" spans="1:4" ht="10.5" customHeight="1">
      <c r="A403" t="s">
        <v>1338</v>
      </c>
      <c r="B403" t="s">
        <v>1976</v>
      </c>
      <c r="C403" t="s">
        <v>1977</v>
      </c>
      <c r="D403" t="s">
        <v>1148</v>
      </c>
    </row>
    <row r="404" spans="1:4" ht="10.5" customHeight="1">
      <c r="A404" t="s">
        <v>1338</v>
      </c>
      <c r="B404" t="s">
        <v>1978</v>
      </c>
      <c r="C404" t="s">
        <v>1979</v>
      </c>
      <c r="D404" t="s">
        <v>1148</v>
      </c>
    </row>
    <row r="405" spans="1:4" ht="10.5" customHeight="1">
      <c r="A405" t="s">
        <v>1338</v>
      </c>
      <c r="B405" t="s">
        <v>1980</v>
      </c>
      <c r="C405" t="s">
        <v>1981</v>
      </c>
      <c r="D405" t="s">
        <v>1148</v>
      </c>
    </row>
    <row r="406" spans="1:4" ht="10.5" customHeight="1">
      <c r="A406" t="s">
        <v>1338</v>
      </c>
      <c r="B406" t="s">
        <v>1982</v>
      </c>
      <c r="C406" t="s">
        <v>1983</v>
      </c>
      <c r="D406" t="s">
        <v>1148</v>
      </c>
    </row>
    <row r="407" spans="1:4" ht="10.5" customHeight="1">
      <c r="A407" t="s">
        <v>1338</v>
      </c>
      <c r="B407" t="s">
        <v>1618</v>
      </c>
      <c r="C407" t="s">
        <v>1984</v>
      </c>
      <c r="D407" t="s">
        <v>1148</v>
      </c>
    </row>
    <row r="408" spans="1:4" ht="10.5" customHeight="1">
      <c r="A408" t="s">
        <v>1338</v>
      </c>
      <c r="B408" t="s">
        <v>1985</v>
      </c>
      <c r="C408" t="s">
        <v>1986</v>
      </c>
      <c r="D408" t="s">
        <v>1148</v>
      </c>
    </row>
    <row r="409" spans="1:4" ht="10.5" customHeight="1">
      <c r="A409" t="s">
        <v>1338</v>
      </c>
      <c r="B409" t="s">
        <v>1871</v>
      </c>
      <c r="C409" t="s">
        <v>1987</v>
      </c>
      <c r="D409" t="s">
        <v>1148</v>
      </c>
    </row>
    <row r="410" spans="1:4" ht="10.5" customHeight="1">
      <c r="A410" t="s">
        <v>1338</v>
      </c>
      <c r="B410" t="s">
        <v>1338</v>
      </c>
      <c r="C410" t="s">
        <v>1988</v>
      </c>
      <c r="D410" t="s">
        <v>1144</v>
      </c>
    </row>
    <row r="411" spans="1:4" ht="10.5" customHeight="1">
      <c r="A411" t="s">
        <v>1338</v>
      </c>
      <c r="B411" t="s">
        <v>1989</v>
      </c>
      <c r="C411" t="s">
        <v>1990</v>
      </c>
      <c r="D411" t="s">
        <v>1148</v>
      </c>
    </row>
    <row r="412" spans="1:4" ht="10.5" customHeight="1">
      <c r="A412" t="s">
        <v>1338</v>
      </c>
      <c r="B412" t="s">
        <v>1991</v>
      </c>
      <c r="C412" t="s">
        <v>1992</v>
      </c>
      <c r="D412" t="s">
        <v>1148</v>
      </c>
    </row>
    <row r="413" spans="1:4" ht="10.5" customHeight="1">
      <c r="A413" t="s">
        <v>1341</v>
      </c>
      <c r="B413" t="s">
        <v>1993</v>
      </c>
      <c r="C413" t="s">
        <v>1994</v>
      </c>
      <c r="D413" t="s">
        <v>1148</v>
      </c>
    </row>
    <row r="414" spans="1:4" ht="10.5" customHeight="1">
      <c r="A414" t="s">
        <v>1341</v>
      </c>
      <c r="B414" t="s">
        <v>1995</v>
      </c>
      <c r="C414" t="s">
        <v>1996</v>
      </c>
      <c r="D414" t="s">
        <v>1148</v>
      </c>
    </row>
    <row r="415" spans="1:4" ht="10.5" customHeight="1">
      <c r="A415" t="s">
        <v>1341</v>
      </c>
      <c r="B415" t="s">
        <v>1738</v>
      </c>
      <c r="C415" t="s">
        <v>1997</v>
      </c>
      <c r="D415" t="s">
        <v>1148</v>
      </c>
    </row>
    <row r="416" spans="1:4" ht="10.5" customHeight="1">
      <c r="A416" t="s">
        <v>1341</v>
      </c>
      <c r="B416" t="s">
        <v>1998</v>
      </c>
      <c r="C416" t="s">
        <v>1999</v>
      </c>
      <c r="D416" t="s">
        <v>1148</v>
      </c>
    </row>
    <row r="417" spans="1:4" ht="10.5" customHeight="1">
      <c r="A417" t="s">
        <v>1341</v>
      </c>
      <c r="B417" t="s">
        <v>2000</v>
      </c>
      <c r="C417" t="s">
        <v>2001</v>
      </c>
      <c r="D417" t="s">
        <v>1148</v>
      </c>
    </row>
    <row r="418" spans="1:4" ht="10.5" customHeight="1">
      <c r="A418" t="s">
        <v>1341</v>
      </c>
      <c r="B418" t="s">
        <v>2002</v>
      </c>
      <c r="C418" t="s">
        <v>2003</v>
      </c>
      <c r="D418" t="s">
        <v>1148</v>
      </c>
    </row>
    <row r="419" spans="1:4" ht="10.5" customHeight="1">
      <c r="A419" t="s">
        <v>1341</v>
      </c>
      <c r="B419" t="s">
        <v>2004</v>
      </c>
      <c r="C419" t="s">
        <v>2005</v>
      </c>
      <c r="D419" t="s">
        <v>1148</v>
      </c>
    </row>
    <row r="420" spans="1:4" ht="10.5" customHeight="1">
      <c r="A420" t="s">
        <v>1341</v>
      </c>
      <c r="B420" t="s">
        <v>1341</v>
      </c>
      <c r="C420" t="s">
        <v>2006</v>
      </c>
      <c r="D420" t="s">
        <v>1144</v>
      </c>
    </row>
    <row r="421" spans="1:4" ht="10.5" customHeight="1">
      <c r="A421" t="s">
        <v>1341</v>
      </c>
      <c r="B421" t="s">
        <v>2007</v>
      </c>
      <c r="C421" t="s">
        <v>2008</v>
      </c>
      <c r="D421" t="s">
        <v>1547</v>
      </c>
    </row>
    <row r="422" spans="1:4" ht="10.5" customHeight="1">
      <c r="A422" t="s">
        <v>1345</v>
      </c>
      <c r="B422" t="s">
        <v>1513</v>
      </c>
      <c r="C422" t="s">
        <v>2009</v>
      </c>
      <c r="D422" t="s">
        <v>1148</v>
      </c>
    </row>
    <row r="423" spans="1:4" ht="10.5" customHeight="1">
      <c r="A423" t="s">
        <v>1345</v>
      </c>
      <c r="B423" t="s">
        <v>2010</v>
      </c>
      <c r="C423" t="s">
        <v>2011</v>
      </c>
      <c r="D423" t="s">
        <v>1148</v>
      </c>
    </row>
    <row r="424" spans="1:4" ht="10.5" customHeight="1">
      <c r="A424" t="s">
        <v>1345</v>
      </c>
      <c r="B424" t="s">
        <v>1618</v>
      </c>
      <c r="C424" t="s">
        <v>2012</v>
      </c>
      <c r="D424" t="s">
        <v>1148</v>
      </c>
    </row>
    <row r="425" spans="1:4" ht="10.5" customHeight="1">
      <c r="A425" t="s">
        <v>1345</v>
      </c>
      <c r="B425" t="s">
        <v>2013</v>
      </c>
      <c r="C425" t="s">
        <v>2014</v>
      </c>
      <c r="D425" t="s">
        <v>1148</v>
      </c>
    </row>
    <row r="426" spans="1:4" ht="10.5" customHeight="1">
      <c r="A426" t="s">
        <v>1345</v>
      </c>
      <c r="B426" t="s">
        <v>2015</v>
      </c>
      <c r="C426" t="s">
        <v>2016</v>
      </c>
      <c r="D426" t="s">
        <v>1148</v>
      </c>
    </row>
    <row r="427" spans="1:4" ht="10.5" customHeight="1">
      <c r="A427" t="s">
        <v>1345</v>
      </c>
      <c r="B427" t="s">
        <v>2017</v>
      </c>
      <c r="C427" t="s">
        <v>2018</v>
      </c>
      <c r="D427" t="s">
        <v>1148</v>
      </c>
    </row>
    <row r="428" spans="1:4" ht="10.5" customHeight="1">
      <c r="A428" t="s">
        <v>1345</v>
      </c>
      <c r="B428" t="s">
        <v>2019</v>
      </c>
      <c r="C428" t="s">
        <v>2020</v>
      </c>
      <c r="D428" t="s">
        <v>1148</v>
      </c>
    </row>
    <row r="429" spans="1:4" ht="10.5" customHeight="1">
      <c r="A429" t="s">
        <v>1345</v>
      </c>
      <c r="B429" t="s">
        <v>1345</v>
      </c>
      <c r="C429" t="s">
        <v>2021</v>
      </c>
      <c r="D429" t="s">
        <v>1144</v>
      </c>
    </row>
    <row r="430" spans="1:4" ht="10.5" customHeight="1">
      <c r="A430" t="s">
        <v>1345</v>
      </c>
      <c r="B430" t="s">
        <v>2022</v>
      </c>
      <c r="C430" t="s">
        <v>2023</v>
      </c>
      <c r="D430" t="s">
        <v>1148</v>
      </c>
    </row>
    <row r="431" spans="1:4" ht="10.5" customHeight="1">
      <c r="A431" t="s">
        <v>1345</v>
      </c>
      <c r="B431" t="s">
        <v>1922</v>
      </c>
      <c r="C431" t="s">
        <v>2024</v>
      </c>
      <c r="D431" t="s">
        <v>1148</v>
      </c>
    </row>
    <row r="432" spans="1:4" ht="10.5" customHeight="1">
      <c r="A432" t="s">
        <v>1349</v>
      </c>
      <c r="B432" t="s">
        <v>1528</v>
      </c>
      <c r="C432" t="s">
        <v>2025</v>
      </c>
      <c r="D432" t="s">
        <v>1148</v>
      </c>
    </row>
    <row r="433" spans="1:4" ht="10.5" customHeight="1">
      <c r="A433" t="s">
        <v>1349</v>
      </c>
      <c r="B433" t="s">
        <v>2026</v>
      </c>
      <c r="C433" t="s">
        <v>2027</v>
      </c>
      <c r="D433" t="s">
        <v>1148</v>
      </c>
    </row>
    <row r="434" spans="1:4" ht="10.5" customHeight="1">
      <c r="A434" t="s">
        <v>1349</v>
      </c>
      <c r="B434" t="s">
        <v>2028</v>
      </c>
      <c r="C434" t="s">
        <v>2029</v>
      </c>
      <c r="D434" t="s">
        <v>1148</v>
      </c>
    </row>
    <row r="435" spans="1:4" ht="10.5" customHeight="1">
      <c r="A435" t="s">
        <v>1349</v>
      </c>
      <c r="B435" t="s">
        <v>2030</v>
      </c>
      <c r="C435" t="s">
        <v>2031</v>
      </c>
      <c r="D435" t="s">
        <v>1148</v>
      </c>
    </row>
    <row r="436" spans="1:4" ht="10.5" customHeight="1">
      <c r="A436" t="s">
        <v>1349</v>
      </c>
      <c r="B436" t="s">
        <v>2032</v>
      </c>
      <c r="C436" t="s">
        <v>2033</v>
      </c>
      <c r="D436" t="s">
        <v>1148</v>
      </c>
    </row>
    <row r="437" spans="1:4" ht="10.5" customHeight="1">
      <c r="A437" t="s">
        <v>1349</v>
      </c>
      <c r="B437" t="s">
        <v>2034</v>
      </c>
      <c r="C437" t="s">
        <v>2035</v>
      </c>
      <c r="D437" t="s">
        <v>1148</v>
      </c>
    </row>
    <row r="438" spans="1:4" ht="10.5" customHeight="1">
      <c r="A438" t="s">
        <v>1349</v>
      </c>
      <c r="B438" t="s">
        <v>1349</v>
      </c>
      <c r="C438" t="s">
        <v>2036</v>
      </c>
      <c r="D438" t="s">
        <v>1144</v>
      </c>
    </row>
    <row r="439" spans="1:4" ht="10.5" customHeight="1">
      <c r="A439" t="s">
        <v>1349</v>
      </c>
      <c r="B439" t="s">
        <v>2037</v>
      </c>
      <c r="C439" t="s">
        <v>2038</v>
      </c>
      <c r="D439" t="s">
        <v>1223</v>
      </c>
    </row>
    <row r="440" spans="1:4" ht="10.5" customHeight="1">
      <c r="A440" t="s">
        <v>1353</v>
      </c>
      <c r="B440" t="s">
        <v>2039</v>
      </c>
      <c r="C440" t="s">
        <v>2040</v>
      </c>
      <c r="D440" t="s">
        <v>1148</v>
      </c>
    </row>
    <row r="441" spans="1:4" ht="10.5" customHeight="1">
      <c r="A441" t="s">
        <v>1353</v>
      </c>
      <c r="B441" t="s">
        <v>1488</v>
      </c>
      <c r="C441" t="s">
        <v>2041</v>
      </c>
      <c r="D441" t="s">
        <v>1148</v>
      </c>
    </row>
    <row r="442" spans="1:4" ht="10.5" customHeight="1">
      <c r="A442" t="s">
        <v>1353</v>
      </c>
      <c r="B442" t="s">
        <v>2042</v>
      </c>
      <c r="C442" t="s">
        <v>2043</v>
      </c>
      <c r="D442" t="s">
        <v>1148</v>
      </c>
    </row>
    <row r="443" spans="1:4" ht="10.5" customHeight="1">
      <c r="A443" t="s">
        <v>1353</v>
      </c>
      <c r="B443" t="s">
        <v>1515</v>
      </c>
      <c r="C443" t="s">
        <v>2044</v>
      </c>
      <c r="D443" t="s">
        <v>1148</v>
      </c>
    </row>
    <row r="444" spans="1:4" ht="10.5" customHeight="1">
      <c r="A444" t="s">
        <v>1353</v>
      </c>
      <c r="B444" t="s">
        <v>2045</v>
      </c>
      <c r="C444" t="s">
        <v>2046</v>
      </c>
      <c r="D444" t="s">
        <v>1148</v>
      </c>
    </row>
    <row r="445" spans="1:4" ht="10.5" customHeight="1">
      <c r="A445" t="s">
        <v>1353</v>
      </c>
      <c r="B445" t="s">
        <v>2047</v>
      </c>
      <c r="C445" t="s">
        <v>2048</v>
      </c>
      <c r="D445" t="s">
        <v>1148</v>
      </c>
    </row>
    <row r="446" spans="1:4" ht="10.5" customHeight="1">
      <c r="A446" t="s">
        <v>1353</v>
      </c>
      <c r="B446" t="s">
        <v>2049</v>
      </c>
      <c r="C446" t="s">
        <v>2050</v>
      </c>
      <c r="D446" t="s">
        <v>1148</v>
      </c>
    </row>
    <row r="447" spans="1:4" ht="10.5" customHeight="1">
      <c r="A447" t="s">
        <v>1353</v>
      </c>
      <c r="B447" t="s">
        <v>2051</v>
      </c>
      <c r="C447" t="s">
        <v>2052</v>
      </c>
      <c r="D447" t="s">
        <v>1148</v>
      </c>
    </row>
    <row r="448" spans="1:4" ht="10.5" customHeight="1">
      <c r="A448" t="s">
        <v>1353</v>
      </c>
      <c r="B448" t="s">
        <v>2053</v>
      </c>
      <c r="C448" t="s">
        <v>2054</v>
      </c>
      <c r="D448" t="s">
        <v>1148</v>
      </c>
    </row>
    <row r="449" spans="1:4" ht="10.5" customHeight="1">
      <c r="A449" t="s">
        <v>1353</v>
      </c>
      <c r="B449" t="s">
        <v>2055</v>
      </c>
      <c r="C449" t="s">
        <v>2056</v>
      </c>
      <c r="D449" t="s">
        <v>1148</v>
      </c>
    </row>
    <row r="450" spans="1:4" ht="10.5" customHeight="1">
      <c r="A450" t="s">
        <v>1353</v>
      </c>
      <c r="B450" t="s">
        <v>2057</v>
      </c>
      <c r="C450" t="s">
        <v>2058</v>
      </c>
      <c r="D450" t="s">
        <v>1148</v>
      </c>
    </row>
    <row r="451" spans="1:4" ht="10.5" customHeight="1">
      <c r="A451" t="s">
        <v>1353</v>
      </c>
      <c r="B451" t="s">
        <v>1353</v>
      </c>
      <c r="C451" t="s">
        <v>2059</v>
      </c>
      <c r="D451" t="s">
        <v>1144</v>
      </c>
    </row>
    <row r="452" spans="1:4" ht="10.5" customHeight="1">
      <c r="A452" t="s">
        <v>1353</v>
      </c>
      <c r="B452" t="s">
        <v>2060</v>
      </c>
      <c r="C452" t="s">
        <v>2061</v>
      </c>
      <c r="D452" t="s">
        <v>1148</v>
      </c>
    </row>
    <row r="453" spans="1:4" ht="10.5" customHeight="1">
      <c r="A453" t="s">
        <v>1353</v>
      </c>
      <c r="B453" t="s">
        <v>2062</v>
      </c>
      <c r="C453" t="s">
        <v>2063</v>
      </c>
      <c r="D453" t="s">
        <v>1148</v>
      </c>
    </row>
    <row r="454" spans="1:4" ht="10.5" customHeight="1">
      <c r="A454" t="s">
        <v>1353</v>
      </c>
      <c r="B454" t="s">
        <v>2064</v>
      </c>
      <c r="C454" t="s">
        <v>2065</v>
      </c>
      <c r="D454" t="s">
        <v>1148</v>
      </c>
    </row>
    <row r="455" spans="1:4" ht="10.5" customHeight="1">
      <c r="A455" t="s">
        <v>1357</v>
      </c>
      <c r="B455" t="s">
        <v>2066</v>
      </c>
      <c r="C455" t="s">
        <v>2067</v>
      </c>
      <c r="D455" t="s">
        <v>1148</v>
      </c>
    </row>
    <row r="456" spans="1:4" ht="10.5" customHeight="1">
      <c r="A456" t="s">
        <v>1357</v>
      </c>
      <c r="B456" t="s">
        <v>2068</v>
      </c>
      <c r="C456" t="s">
        <v>2069</v>
      </c>
      <c r="D456" t="s">
        <v>1148</v>
      </c>
    </row>
    <row r="457" spans="1:4" ht="10.5" customHeight="1">
      <c r="A457" t="s">
        <v>1357</v>
      </c>
      <c r="B457" t="s">
        <v>2070</v>
      </c>
      <c r="C457" t="s">
        <v>2071</v>
      </c>
      <c r="D457" t="s">
        <v>1148</v>
      </c>
    </row>
    <row r="458" spans="1:4" ht="10.5" customHeight="1">
      <c r="A458" t="s">
        <v>1357</v>
      </c>
      <c r="B458" t="s">
        <v>2072</v>
      </c>
      <c r="C458" t="s">
        <v>2073</v>
      </c>
      <c r="D458" t="s">
        <v>1148</v>
      </c>
    </row>
    <row r="459" spans="1:4" ht="10.5" customHeight="1">
      <c r="A459" t="s">
        <v>1357</v>
      </c>
      <c r="B459" t="s">
        <v>1528</v>
      </c>
      <c r="C459" t="s">
        <v>2074</v>
      </c>
      <c r="D459" t="s">
        <v>1148</v>
      </c>
    </row>
    <row r="460" spans="1:4" ht="10.5" customHeight="1">
      <c r="A460" t="s">
        <v>1357</v>
      </c>
      <c r="B460" t="s">
        <v>2075</v>
      </c>
      <c r="C460" t="s">
        <v>2076</v>
      </c>
      <c r="D460" t="s">
        <v>1148</v>
      </c>
    </row>
    <row r="461" spans="1:4" ht="10.5" customHeight="1">
      <c r="A461" t="s">
        <v>1357</v>
      </c>
      <c r="B461" t="s">
        <v>2077</v>
      </c>
      <c r="C461" t="s">
        <v>2078</v>
      </c>
      <c r="D461" t="s">
        <v>1148</v>
      </c>
    </row>
    <row r="462" spans="1:4" ht="10.5" customHeight="1">
      <c r="A462" t="s">
        <v>1357</v>
      </c>
      <c r="B462" t="s">
        <v>2079</v>
      </c>
      <c r="C462" t="s">
        <v>2080</v>
      </c>
      <c r="D462" t="s">
        <v>1148</v>
      </c>
    </row>
    <row r="463" spans="1:4" ht="10.5" customHeight="1">
      <c r="A463" t="s">
        <v>1357</v>
      </c>
      <c r="B463" t="s">
        <v>2081</v>
      </c>
      <c r="C463" t="s">
        <v>2082</v>
      </c>
      <c r="D463" t="s">
        <v>1148</v>
      </c>
    </row>
    <row r="464" spans="1:4" ht="10.5" customHeight="1">
      <c r="A464" t="s">
        <v>1357</v>
      </c>
      <c r="B464" t="s">
        <v>1357</v>
      </c>
      <c r="C464" t="s">
        <v>2083</v>
      </c>
      <c r="D464" t="s">
        <v>1144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14</vt:i4>
      </vt:variant>
      <vt:variant>
        <vt:lpstr>Именованные диапазоны</vt:lpstr>
      </vt:variant>
      <vt:variant>
        <vt:i4>182</vt:i4>
      </vt:variant>
    </vt:vector>
  </HeadingPairs>
  <TitlesOfParts>
    <vt:vector size="196" baseType="lpstr">
      <vt:lpstr>Инструкция</vt:lpstr>
      <vt:lpstr>Титульный</vt:lpstr>
      <vt:lpstr>Отпуск ЭЭ сет организациями</vt:lpstr>
      <vt:lpstr>TECHSHEET</vt:lpstr>
      <vt:lpstr>TECH_HORISONTAL</vt:lpstr>
      <vt:lpstr>DICTIONARIES</vt:lpstr>
      <vt:lpstr>AUTHORIZATION</vt:lpstr>
      <vt:lpstr>REESTR_ORG</vt:lpstr>
      <vt:lpstr>REESTR_MO</vt:lpstr>
      <vt:lpstr>EGR_BY_ORGN_DATA</vt:lpstr>
      <vt:lpstr>FILE_STORE_DATA</vt:lpstr>
      <vt:lpstr>LIST_SUBSIDIARY</vt:lpstr>
      <vt:lpstr>LIST_OKOPF</vt:lpstr>
      <vt:lpstr>RPT_STATISTICS</vt:lpstr>
      <vt:lpstr>ACTIVITY</vt:lpstr>
      <vt:lpstr>ACTIVITY_ID</vt:lpstr>
      <vt:lpstr>ATH_SCHEME</vt:lpstr>
      <vt:lpstr>AUTHORIZATION_RANGE</vt:lpstr>
      <vt:lpstr>CONTACTS_MARKER</vt:lpstr>
      <vt:lpstr>DICTIONARY_DATA</vt:lpstr>
      <vt:lpstr>DICTIONARY_HEADER</vt:lpstr>
      <vt:lpstr>ENR_INCOME_ADJACENT_NET_ADD_RANGE</vt:lpstr>
      <vt:lpstr>ENR_INCOME_GEN_ADD_RANGE</vt:lpstr>
      <vt:lpstr>ENR_INCOME_NON_NET_ADD_RANGE</vt:lpstr>
      <vt:lpstr>ENR_OUTCOME_ADJACENT_NET_ADD_RANGE</vt:lpstr>
      <vt:lpstr>IMPORT_DATA_DESCRIPTION</vt:lpstr>
      <vt:lpstr>IMPORT_DATA_DESCRIPTION_URL</vt:lpstr>
      <vt:lpstr>INN</vt:lpstr>
      <vt:lpstr>INN_ID</vt:lpstr>
      <vt:lpstr>JUSTIFICATION_SAMPLE</vt:lpstr>
      <vt:lpstr>JUSTIFICATION_SAMPLE_URL</vt:lpstr>
      <vt:lpstr>JUSTIFICATION_URL</vt:lpstr>
      <vt:lpstr>KPP</vt:lpstr>
      <vt:lpstr>KPP_ID</vt:lpstr>
      <vt:lpstr>KTL_KEEPER</vt:lpstr>
      <vt:lpstr>LastUpdateDate_ORG</vt:lpstr>
      <vt:lpstr>LIST_MR_MO_OKTMO</vt:lpstr>
      <vt:lpstr>LIST_OKOPF_DATA</vt:lpstr>
      <vt:lpstr>LIST_OKOPF_HEADER</vt:lpstr>
      <vt:lpstr>LIST_ORG_EE_DATA</vt:lpstr>
      <vt:lpstr>LIST_ORG_EE_HEADER</vt:lpstr>
      <vt:lpstr>LIST_ORG_SOURCE_ON_SECTION_EE_ISSUE</vt:lpstr>
      <vt:lpstr>LIST_SUBSIDIARY_DATA</vt:lpstr>
      <vt:lpstr>LIST_SUBSIDIARY_HEADER</vt:lpstr>
      <vt:lpstr>LOGIN</vt:lpstr>
      <vt:lpstr>MO</vt:lpstr>
      <vt:lpstr>MO_END_DATE</vt:lpstr>
      <vt:lpstr>MO_LIST_1</vt:lpstr>
      <vt:lpstr>MO_LIST_10</vt:lpstr>
      <vt:lpstr>MO_LIST_11</vt:lpstr>
      <vt:lpstr>MO_LIST_12</vt:lpstr>
      <vt:lpstr>MO_LIST_13</vt:lpstr>
      <vt:lpstr>MO_LIST_14</vt:lpstr>
      <vt:lpstr>MO_LIST_15</vt:lpstr>
      <vt:lpstr>MO_LIST_16</vt:lpstr>
      <vt:lpstr>MO_LIST_17</vt:lpstr>
      <vt:lpstr>MO_LIST_18</vt:lpstr>
      <vt:lpstr>MO_LIST_19</vt:lpstr>
      <vt:lpstr>MO_LIST_2</vt:lpstr>
      <vt:lpstr>MO_LIST_20</vt:lpstr>
      <vt:lpstr>MO_LIST_21</vt:lpstr>
      <vt:lpstr>MO_LIST_22</vt:lpstr>
      <vt:lpstr>MO_LIST_23</vt:lpstr>
      <vt:lpstr>MO_LIST_24</vt:lpstr>
      <vt:lpstr>MO_LIST_25</vt:lpstr>
      <vt:lpstr>MO_LIST_26</vt:lpstr>
      <vt:lpstr>MO_LIST_27</vt:lpstr>
      <vt:lpstr>MO_LIST_28</vt:lpstr>
      <vt:lpstr>MO_LIST_29</vt:lpstr>
      <vt:lpstr>MO_LIST_3</vt:lpstr>
      <vt:lpstr>MO_LIST_30</vt:lpstr>
      <vt:lpstr>MO_LIST_31</vt:lpstr>
      <vt:lpstr>MO_LIST_32</vt:lpstr>
      <vt:lpstr>MO_LIST_33</vt:lpstr>
      <vt:lpstr>MO_LIST_34</vt:lpstr>
      <vt:lpstr>MO_LIST_35</vt:lpstr>
      <vt:lpstr>MO_LIST_36</vt:lpstr>
      <vt:lpstr>MO_LIST_37</vt:lpstr>
      <vt:lpstr>MO_LIST_38</vt:lpstr>
      <vt:lpstr>MO_LIST_39</vt:lpstr>
      <vt:lpstr>MO_LIST_4</vt:lpstr>
      <vt:lpstr>MO_LIST_40</vt:lpstr>
      <vt:lpstr>MO_LIST_41</vt:lpstr>
      <vt:lpstr>MO_LIST_42</vt:lpstr>
      <vt:lpstr>MO_LIST_43</vt:lpstr>
      <vt:lpstr>MO_LIST_44</vt:lpstr>
      <vt:lpstr>MO_LIST_45</vt:lpstr>
      <vt:lpstr>MO_LIST_46</vt:lpstr>
      <vt:lpstr>MO_LIST_47</vt:lpstr>
      <vt:lpstr>MO_LIST_48</vt:lpstr>
      <vt:lpstr>MO_LIST_49</vt:lpstr>
      <vt:lpstr>MO_LIST_5</vt:lpstr>
      <vt:lpstr>MO_LIST_50</vt:lpstr>
      <vt:lpstr>MO_LIST_51</vt:lpstr>
      <vt:lpstr>MO_LIST_52</vt:lpstr>
      <vt:lpstr>MO_LIST_53</vt:lpstr>
      <vt:lpstr>MO_LIST_54</vt:lpstr>
      <vt:lpstr>MO_LIST_55</vt:lpstr>
      <vt:lpstr>MO_LIST_6</vt:lpstr>
      <vt:lpstr>MO_LIST_7</vt:lpstr>
      <vt:lpstr>MO_LIST_8</vt:lpstr>
      <vt:lpstr>MO_LIST_9</vt:lpstr>
      <vt:lpstr>MO_START_DATE</vt:lpstr>
      <vt:lpstr>MONTH</vt:lpstr>
      <vt:lpstr>MONTH_LIST</vt:lpstr>
      <vt:lpstr>MONTH_LIST_SPECIFIC_2022</vt:lpstr>
      <vt:lpstr>MONTH_VS_SEQUENCE_LIST</vt:lpstr>
      <vt:lpstr>MR</vt:lpstr>
      <vt:lpstr>MR_LIST</vt:lpstr>
      <vt:lpstr>NO_JUSTIFICATION_REPORT_TILL_DATE_APR</vt:lpstr>
      <vt:lpstr>NO_JUSTIFICATION_REPORT_TILL_DATE_AUG</vt:lpstr>
      <vt:lpstr>NO_JUSTIFICATION_REPORT_TILL_DATE_DEC</vt:lpstr>
      <vt:lpstr>NO_JUSTIFICATION_REPORT_TILL_DATE_FEB</vt:lpstr>
      <vt:lpstr>NO_JUSTIFICATION_REPORT_TILL_DATE_JAN</vt:lpstr>
      <vt:lpstr>NO_JUSTIFICATION_REPORT_TILL_DATE_JUL</vt:lpstr>
      <vt:lpstr>NO_JUSTIFICATION_REPORT_TILL_DATE_JUN</vt:lpstr>
      <vt:lpstr>NO_JUSTIFICATION_REPORT_TILL_DATE_MAR</vt:lpstr>
      <vt:lpstr>NO_JUSTIFICATION_REPORT_TILL_DATE_MAY</vt:lpstr>
      <vt:lpstr>NO_JUSTIFICATION_REPORT_TILL_DATE_NOV</vt:lpstr>
      <vt:lpstr>NO_JUSTIFICATION_REPORT_TILL_DATE_OCT</vt:lpstr>
      <vt:lpstr>NO_JUSTIFICATION_REPORT_TILL_DATE_SEP</vt:lpstr>
      <vt:lpstr>NO_JUSTIFICATION_REPORT_TILL_DATE_TTL</vt:lpstr>
      <vt:lpstr>OBFUSCATED_PASSWORD</vt:lpstr>
      <vt:lpstr>OGRN</vt:lpstr>
      <vt:lpstr>OKATO</vt:lpstr>
      <vt:lpstr>OKPO</vt:lpstr>
      <vt:lpstr>OKTMO</vt:lpstr>
      <vt:lpstr>OKTMO_VS_TYPE_LIST</vt:lpstr>
      <vt:lpstr>OPF</vt:lpstr>
      <vt:lpstr>ORG</vt:lpstr>
      <vt:lpstr>ORG_DATA_AREA</vt:lpstr>
      <vt:lpstr>ORG_END_DATE</vt:lpstr>
      <vt:lpstr>ORG_START_DATE</vt:lpstr>
      <vt:lpstr>PASSWORD</vt:lpstr>
      <vt:lpstr>PERIOD</vt:lpstr>
      <vt:lpstr>PWR_INCOME_ADJACENT_NET_ADD_RANGE</vt:lpstr>
      <vt:lpstr>PWR_INCOME_GEN_ADD_RANGE</vt:lpstr>
      <vt:lpstr>PWR_INCOME_NON_NET_ADD_RANGE</vt:lpstr>
      <vt:lpstr>PWR_OUTCOME_ADJACENT_NET_ADD_RANGE</vt:lpstr>
      <vt:lpstr>REGION</vt:lpstr>
      <vt:lpstr>REGION_NAME</vt:lpstr>
      <vt:lpstr>REPORT_EXISTENCE_STATUS</vt:lpstr>
      <vt:lpstr>REPORT_MONTH_ABSENCE</vt:lpstr>
      <vt:lpstr>REPORT_TYPE</vt:lpstr>
      <vt:lpstr>REPORT_TYPE_LIST</vt:lpstr>
      <vt:lpstr>RETAIN_PASSWORD</vt:lpstr>
      <vt:lpstr>RPT_STATISTICS_RANGE</vt:lpstr>
      <vt:lpstr>RST_ORG_ID</vt:lpstr>
      <vt:lpstr>SECTION_EE_ISSUE_ENR_INCOME_ADJACENT_NET_ADD_HL</vt:lpstr>
      <vt:lpstr>SECTION_EE_ISSUE_ENR_INCOME_ADJACENT_NET_START_ROW</vt:lpstr>
      <vt:lpstr>SECTION_EE_ISSUE_ENR_INCOME_GEN_ADD_HL</vt:lpstr>
      <vt:lpstr>SECTION_EE_ISSUE_ENR_INCOME_GEN_START_ROW</vt:lpstr>
      <vt:lpstr>SECTION_EE_ISSUE_ENR_INCOME_NON_NET_ADD_HL</vt:lpstr>
      <vt:lpstr>SECTION_EE_ISSUE_ENR_INCOME_NON_NET_START_ROW</vt:lpstr>
      <vt:lpstr>SECTION_EE_ISSUE_ENR_OUTCOME_ADJACENT_NET_ADD_HL</vt:lpstr>
      <vt:lpstr>SECTION_EE_ISSUE_ENR_OUTCOME_ADJACENT_NET_START_ROW</vt:lpstr>
      <vt:lpstr>SECTION_EE_ISSUE_IMPORT_TAG_AREA</vt:lpstr>
      <vt:lpstr>SECTION_EE_ISSUE_NUMERIC_AREA</vt:lpstr>
      <vt:lpstr>SECTION_EE_ISSUE_PWR_INCOME_ADJACENT_NET_ADD_HL</vt:lpstr>
      <vt:lpstr>SECTION_EE_ISSUE_PWR_INCOME_ADJACENT_NET_START_ROW</vt:lpstr>
      <vt:lpstr>SECTION_EE_ISSUE_PWR_INCOME_GEN_ADD_HL</vt:lpstr>
      <vt:lpstr>SECTION_EE_ISSUE_PWR_INCOME_GEN_START_ROW</vt:lpstr>
      <vt:lpstr>SECTION_EE_ISSUE_PWR_INCOME_NON_NET_ADD_HL</vt:lpstr>
      <vt:lpstr>SECTION_EE_ISSUE_PWR_INCOME_NON_NET_START_ROW</vt:lpstr>
      <vt:lpstr>SECTION_EE_ISSUE_PWR_OUTCOME_ADJACENT_NET_ADD_HL</vt:lpstr>
      <vt:lpstr>SECTION_EE_ISSUE_PWR_OUTCOME_ADJACENT_NET_START_ROW</vt:lpstr>
      <vt:lpstr>SECTION_EE_ISSUE_ROW_CODE_AREA</vt:lpstr>
      <vt:lpstr>SECTION_EE_ISSUE_ROW_TYPE_COLUMN</vt:lpstr>
      <vt:lpstr>SECTION_EE_ISSUE_SLPR_DELETE_COLUMN</vt:lpstr>
      <vt:lpstr>SECTION_EE_ISSUE_SLPR_INN_COLUMN</vt:lpstr>
      <vt:lpstr>SECTION_EE_ISSUE_SLPR_KPP_COLUMN</vt:lpstr>
      <vt:lpstr>SECTION_EE_ISSUE_SLPR_NAME_COLUMN</vt:lpstr>
      <vt:lpstr>SECTION_EE_ISSUE_SLPR_NUMBER_COLUMN</vt:lpstr>
      <vt:lpstr>SECTION_EE_ISSUE_SLPR_OGRN_COLUMN</vt:lpstr>
      <vt:lpstr>SECTION_EE_ISSUE_SLPR_SOURCE_COLUMN</vt:lpstr>
      <vt:lpstr>SECTION_EE_ISSUE_SUPPLIER_COLUMN</vt:lpstr>
      <vt:lpstr>SESSION_ID</vt:lpstr>
      <vt:lpstr>SUBSIDIARY</vt:lpstr>
      <vt:lpstr>SUBSIDIARY_ID</vt:lpstr>
      <vt:lpstr>TAX_SYSTEM</vt:lpstr>
      <vt:lpstr>TAX_SYSTEM_LIST</vt:lpstr>
      <vt:lpstr>TITLE_CONTACTS</vt:lpstr>
      <vt:lpstr>TITLE_IMPORT_TAG_AREA</vt:lpstr>
      <vt:lpstr>TITLE_ORG_AREA</vt:lpstr>
      <vt:lpstr>TITLE_VLD_AREA</vt:lpstr>
      <vt:lpstr>TITLE_VLD_MARKERS</vt:lpstr>
      <vt:lpstr>TPL_CODE</vt:lpstr>
      <vt:lpstr>TPL_DISCIPLINE_UPDATE_MARKER</vt:lpstr>
      <vt:lpstr>TPL_STATISTICS_AREA</vt:lpstr>
      <vt:lpstr>VDET_END_DATE</vt:lpstr>
      <vt:lpstr>VDET_LIST</vt:lpstr>
      <vt:lpstr>VDET_START_DATE</vt:lpstr>
      <vt:lpstr>VERSION</vt:lpstr>
      <vt:lpstr>YEAR</vt:lpstr>
      <vt:lpstr>YEAR_LIST</vt:lpstr>
      <vt:lpstr>YES_NO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-</dc:creator>
  <dc:description/>
  <cp:lastModifiedBy>2</cp:lastModifiedBy>
  <cp:lastPrinted>2026-01-16T12:10:27Z</cp:lastPrinted>
  <dcterms:created xsi:type="dcterms:W3CDTF">2021-03-11T11:50:48Z</dcterms:created>
  <dcterms:modified xsi:type="dcterms:W3CDTF">2026-01-20T09:42:01Z</dcterms:modified>
</cp:coreProperties>
</file>